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Debts" sheetId="2" state="visible" r:id="rId4"/>
    <sheet name="Example" sheetId="3" state="visible" r:id="rId5"/>
  </sheets>
  <definedNames>
    <definedName function="false" hidden="false" localSheetId="1" name="_xlnm.Print_Area" vbProcedure="false">Debts!$B$2:$J$74</definedName>
    <definedName function="false" hidden="false" localSheetId="2" name="_xlnm.Print_Area" vbProcedure="false">Example!$B$2:$J$74</definedName>
    <definedName function="false" hidden="false" localSheetId="0" name="_xlnm.Print_Area" vbProcedure="false">Start!$B$2:$B$35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<sst xmlns="http://schemas.openxmlformats.org/spreadsheetml/2006/main" count="141" uniqueCount="89">
  <si>
    <t xml:space="preserve">Business debt schedule</t>
  </si>
  <si>
    <t xml:space="preserve">DUNELAND FINANCIAL</t>
  </si>
  <si>
    <t xml:space="preserve">Preparation worksheet for existing business debt. Amounts in USD.</t>
  </si>
  <si>
    <t xml:space="preserve">Complete the blank Debts sheet</t>
  </si>
  <si>
    <t xml:space="preserve">List up to 12 installment loans, notes, mortgages, drawn credit lines and other covered business debt. Use the same as-of date as the balance sheet. Exclude accounts payable and accounts receivable.</t>
  </si>
  <si>
    <t xml:space="preserve">Enter each contractual payment and its frequency</t>
  </si>
  <si>
    <t xml:space="preserve">Weekly × 52 ÷ 12; fortnightly × 26 ÷ 12; quarterly ÷ 3; annually ÷ 12. Monthly is unchanged. Daily requires the annual scheduled payment count from the contract or payment calendar; no default count is assumed.</t>
  </si>
  <si>
    <t xml:space="preserve">Reconcile existing obligations</t>
  </si>
  <si>
    <t xml:space="preserve">Enter the balance-sheet total for the debt accounts covered here, not total liabilities. Confirm account coverage only after review. For a credit line, current balance is the drawn amount; the facility limit is separate.</t>
  </si>
  <si>
    <t xml:space="preserve">Keep closing proposals separate</t>
  </si>
  <si>
    <t xml:space="preserve">The optional closing section records proposed treatment and payoff references. It does not reduce existing debt or current payment totals. Obtain current payoff quotes and lender/closing confirmation.</t>
  </si>
  <si>
    <t xml:space="preserve">Review the fictional Example</t>
  </si>
  <si>
    <t xml:space="preserve">Four obligations total $95,000. Monthly-equivalent payments total $3,200, including a $300 weekly payment converted to $1,300 monthly. A $75,000 credit line has only $20,000 drawn.</t>
  </si>
  <si>
    <t xml:space="preserve">Amber cells with blue text are editable. Pale gray-green cells calculate automatically.</t>
  </si>
  <si>
    <t xml:space="preserve">Blank is not zero. “n.a.” means required information is missing or invalid. Formula cells are protected against accidental edits; the protection has no password.</t>
  </si>
  <si>
    <t xml:space="preserve">Keep completed files private and share through an agreed secure channel. This workbook contains no macros, uploads, external data connections or live lender decisions.</t>
  </si>
  <si>
    <t xml:space="preserve">Sources and scope</t>
  </si>
  <si>
    <t xml:space="preserve">Field reference: the Business Debt Schedule PDF supplied to Duneland. Its instructions exclude A/P and A/R.</t>
  </si>
  <si>
    <t xml:space="preserve">https://dunelandfinancial.com/downloads/duneland-business-debt-schedule.pdf</t>
  </si>
  <si>
    <t xml:space="preserve">Payment conversions are arithmetic annual-to-monthly equivalents, not an amortization forecast or actual calendar cash-flow schedule.</t>
  </si>
  <si>
    <t xml:space="preserve">Lenders may request their own debt schedule. This workbook makes no universal SBA Form 2202 requirement claim.</t>
  </si>
  <si>
    <t xml:space="preserve">Version October 5, 2026. Example figures are fictional and are not borrower or lender data.</t>
  </si>
  <si>
    <t xml:space="preserve">Duneland preparation worksheet. Existing obligations only. All amounts USD.</t>
  </si>
  <si>
    <t xml:space="preserve">Business / legal debtor</t>
  </si>
  <si>
    <t xml:space="preserve">As of</t>
  </si>
  <si>
    <t xml:space="preserve">Covered debt balance</t>
  </si>
  <si>
    <t xml:space="preserve">All covered accounts listed?</t>
  </si>
  <si>
    <t xml:space="preserve">Existing current balances</t>
  </si>
  <si>
    <t xml:space="preserve">Difference to covered balance</t>
  </si>
  <si>
    <t xml:space="preserve">Monthly-equivalent payments</t>
  </si>
  <si>
    <t xml:space="preserve">LOC limits (not drawn debt)</t>
  </si>
  <si>
    <t xml:space="preserve">Creditor / finance company</t>
  </si>
  <si>
    <t xml:space="preserve">Debt type</t>
  </si>
  <si>
    <t xml:space="preserve">Original date</t>
  </si>
  <si>
    <t xml:space="preserve">Original amount</t>
  </si>
  <si>
    <t xml:space="preserve">Current balance</t>
  </si>
  <si>
    <t xml:space="preserve">Interest rate</t>
  </si>
  <si>
    <t xml:space="preserve">Maturity date</t>
  </si>
  <si>
    <t xml:space="preserve">LOC limit</t>
  </si>
  <si>
    <t xml:space="preserve">Account details</t>
  </si>
  <si>
    <t xml:space="preserve">Row used</t>
  </si>
  <si>
    <t xml:space="preserve">Exclude accounts payable and accounts receivable. Reconcile to the debt accounts covered, not all liabilities.</t>
  </si>
  <si>
    <t xml:space="preserve">Record the drawn balance of a credit line as current debt. Its undrawn limit is not an extra liability.</t>
  </si>
  <si>
    <t xml:space="preserve">Payment frequency and monthly equivalents</t>
  </si>
  <si>
    <t xml:space="preserve">Enter the contractual payment, not an assumed monthly amount. Repeat creditors follow the account rows above.</t>
  </si>
  <si>
    <t xml:space="preserve">Creditor</t>
  </si>
  <si>
    <t xml:space="preserve">Contract payment</t>
  </si>
  <si>
    <t xml:space="preserve">Frequency</t>
  </si>
  <si>
    <t xml:space="preserve">Daily: payments / year</t>
  </si>
  <si>
    <t xml:space="preserve">Monthly equivalent</t>
  </si>
  <si>
    <t xml:space="preserve">Collateral / None</t>
  </si>
  <si>
    <t xml:space="preserve">Status</t>
  </si>
  <si>
    <t xml:space="preserve">Agreement / count source</t>
  </si>
  <si>
    <t xml:space="preserve">Payment details</t>
  </si>
  <si>
    <t xml:space="preserve">Monthly-equivalent total</t>
  </si>
  <si>
    <t xml:space="preserve">Daily payments need an explicit annual scheduled count from the contract or calendar, including its nonpayment days.</t>
  </si>
  <si>
    <t xml:space="preserve">Monthly equivalent is an annualized comparison. Actual monthly cash timing, balloon amounts and rate changes may differ.</t>
  </si>
  <si>
    <t xml:space="preserve">Optional proposed closing treatment</t>
  </si>
  <si>
    <t xml:space="preserve">These planning entries do not reduce existing balances or monthly-equivalent payment totals.</t>
  </si>
  <si>
    <t xml:space="preserve">Proposed treatment</t>
  </si>
  <si>
    <t xml:space="preserve">Estimated payoff at closing</t>
  </si>
  <si>
    <t xml:space="preserve">Payoff quote date</t>
  </si>
  <si>
    <t xml:space="preserve">Quote / document reference</t>
  </si>
  <si>
    <t xml:space="preserve">Obtain current payoff quotes and lender / closing confirmation. Proposed treatment is not an approval.</t>
  </si>
  <si>
    <t xml:space="preserve">Print layout: account balances, payment details, then proposed closing treatment. See Start for sources and instructions.</t>
  </si>
  <si>
    <t xml:space="preserve">Business debt schedule — fictional example</t>
  </si>
  <si>
    <t xml:space="preserve">Fictional Harbor Services</t>
  </si>
  <si>
    <t xml:space="preserve">Yes</t>
  </si>
  <si>
    <t xml:space="preserve">Equipment lender</t>
  </si>
  <si>
    <t xml:space="preserve">Equipment loan</t>
  </si>
  <si>
    <t xml:space="preserve">Working capital lender</t>
  </si>
  <si>
    <t xml:space="preserve">Term loan</t>
  </si>
  <si>
    <t xml:space="preserve">Operating bank</t>
  </si>
  <si>
    <t xml:space="preserve">Line of credit</t>
  </si>
  <si>
    <t xml:space="preserve">Shareholder note</t>
  </si>
  <si>
    <t xml:space="preserve">Shareholder loan</t>
  </si>
  <si>
    <t xml:space="preserve">Monthly</t>
  </si>
  <si>
    <t xml:space="preserve">Equipment</t>
  </si>
  <si>
    <t xml:space="preserve">Current</t>
  </si>
  <si>
    <t xml:space="preserve">Agreement 01</t>
  </si>
  <si>
    <t xml:space="preserve">Weekly</t>
  </si>
  <si>
    <t xml:space="preserve">None</t>
  </si>
  <si>
    <t xml:space="preserve">Agreement 02</t>
  </si>
  <si>
    <t xml:space="preserve">All assets</t>
  </si>
  <si>
    <t xml:space="preserve">Bank statement</t>
  </si>
  <si>
    <t xml:space="preserve">Signed note</t>
  </si>
  <si>
    <t xml:space="preserve">Leave in place</t>
  </si>
  <si>
    <t xml:space="preserve">Pay off</t>
  </si>
  <si>
    <t xml:space="preserve">Illustrative quote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</si>
</sst>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/dd/yyyy"/>
    <numFmt numFmtId="166" formatCode="\$#,##0;&quot;($&quot;#,##0\);\—"/>
    <numFmt numFmtId="167" formatCode="\$#,##0.00;&quot;($&quot;#,##0.00\);\—"/>
    <numFmt numFmtId="168" formatCode="#,##0;\(#,##0\);\—"/>
    <numFmt numFmtId="169" formatCode="0.0%"/>
    <numFmt numFmtId="170" formatCode="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42D42"/>
      <name val="Arial"/>
      <family val="0"/>
      <charset val="1"/>
    </font>
    <font>
      <b val="true"/>
      <sz val="16"/>
      <color rgb="FF142D42"/>
      <name val="Arial"/>
      <family val="0"/>
      <charset val="1"/>
    </font>
    <font>
      <b val="true"/>
      <sz val="10"/>
      <color rgb="FF17675F"/>
      <name val="Arial"/>
      <family val="0"/>
      <charset val="1"/>
    </font>
    <font>
      <sz val="10"/>
      <color rgb="FF546577"/>
      <name val="Arial"/>
      <family val="0"/>
      <charset val="1"/>
    </font>
    <font>
      <sz val="10"/>
      <color rgb="FF164B9A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17675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8F4EC"/>
      </patternFill>
    </fill>
    <fill>
      <patternFill patternType="solid">
        <fgColor rgb="FFFFF1CC"/>
        <bgColor rgb="FFFBE9E7"/>
      </patternFill>
    </fill>
    <fill>
      <patternFill patternType="solid">
        <fgColor rgb="FFF8F4EC"/>
        <bgColor rgb="FFEAF1F0"/>
      </patternFill>
    </fill>
    <fill>
      <patternFill patternType="solid">
        <fgColor rgb="FFEAF1F0"/>
        <bgColor rgb="FFF8F4EC"/>
      </patternFill>
    </fill>
    <fill>
      <patternFill patternType="solid">
        <fgColor rgb="FF142D42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0" fillId="5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5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6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9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9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0" fontId="9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5" borderId="0" xfId="20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75F"/>
      <rgbColor rgb="FFC0C0C0"/>
      <rgbColor rgb="FF808080"/>
      <rgbColor rgb="FF9999FF"/>
      <rgbColor rgb="FF993366"/>
      <rgbColor rgb="FFFFF1CC"/>
      <rgbColor rgb="FFEAF1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4EC"/>
      <rgbColor rgb="FFCCFFCC"/>
      <rgbColor rgb="FFFB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6577"/>
      <rgbColor rgb="FF969696"/>
      <rgbColor rgb="FF142D42"/>
      <rgbColor rgb="FF339966"/>
      <rgbColor rgb="FF003300"/>
      <rgbColor rgb="FF333300"/>
      <rgbColor rgb="FF9E302F"/>
      <rgbColor rgb="FF993366"/>
      <rgbColor rgb="FF164B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1"/>
    <col collapsed="false" customWidth="true" hidden="false" outlineLevel="0" max="11" min="3" style="1" width="3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6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30" hidden="false" customHeight="true" outlineLevel="0" collapsed="false">
      <c r="A5" s="2"/>
      <c r="B5" s="5" t="s">
        <v>2</v>
      </c>
      <c r="C5" s="2"/>
      <c r="D5" s="2"/>
      <c r="E5" s="2"/>
      <c r="F5" s="2"/>
      <c r="G5" s="2"/>
      <c r="H5" s="2"/>
      <c r="I5" s="2"/>
      <c r="J5" s="2"/>
      <c r="K5" s="2"/>
    </row>
    <row r="6" customFormat="false" ht="16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20" hidden="false" customHeight="true" outlineLevel="0" collapsed="false">
      <c r="A7" s="2"/>
      <c r="B7" s="6" t="s">
        <v>3</v>
      </c>
      <c r="C7" s="2"/>
      <c r="D7" s="2"/>
      <c r="E7" s="2"/>
      <c r="F7" s="2"/>
      <c r="G7" s="2"/>
      <c r="H7" s="2"/>
      <c r="I7" s="2"/>
      <c r="J7" s="2"/>
      <c r="K7" s="2"/>
    </row>
    <row r="8" customFormat="false" ht="44" hidden="false" customHeight="true" outlineLevel="0" collapsed="false">
      <c r="A8" s="2"/>
      <c r="B8" s="7" t="s">
        <v>4</v>
      </c>
      <c r="C8" s="2"/>
      <c r="D8" s="2"/>
      <c r="E8" s="2"/>
      <c r="F8" s="2"/>
      <c r="G8" s="2"/>
      <c r="H8" s="2"/>
      <c r="I8" s="2"/>
      <c r="J8" s="2"/>
      <c r="K8" s="2"/>
    </row>
    <row r="9" customFormat="false" ht="16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customFormat="false" ht="20" hidden="false" customHeight="true" outlineLevel="0" collapsed="false">
      <c r="A10" s="2"/>
      <c r="B10" s="6" t="s">
        <v>5</v>
      </c>
      <c r="C10" s="2"/>
      <c r="D10" s="2"/>
      <c r="E10" s="2"/>
      <c r="F10" s="2"/>
      <c r="G10" s="2"/>
      <c r="H10" s="2"/>
      <c r="I10" s="2"/>
      <c r="J10" s="2"/>
      <c r="K10" s="2"/>
    </row>
    <row r="11" customFormat="false" ht="44" hidden="false" customHeight="true" outlineLevel="0" collapsed="false">
      <c r="A11" s="2"/>
      <c r="B11" s="7" t="s">
        <v>6</v>
      </c>
      <c r="C11" s="2"/>
      <c r="D11" s="2"/>
      <c r="E11" s="2"/>
      <c r="F11" s="2"/>
      <c r="G11" s="2"/>
      <c r="H11" s="2"/>
      <c r="I11" s="2"/>
      <c r="J11" s="2"/>
      <c r="K11" s="2"/>
    </row>
    <row r="12" customFormat="false" ht="16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20" hidden="false" customHeight="true" outlineLevel="0" collapsed="false">
      <c r="A13" s="2"/>
      <c r="B13" s="6" t="s">
        <v>7</v>
      </c>
      <c r="C13" s="2"/>
      <c r="D13" s="2"/>
      <c r="E13" s="2"/>
      <c r="F13" s="2"/>
      <c r="G13" s="2"/>
      <c r="H13" s="2"/>
      <c r="I13" s="2"/>
      <c r="J13" s="2"/>
      <c r="K13" s="2"/>
    </row>
    <row r="14" customFormat="false" ht="44" hidden="false" customHeight="true" outlineLevel="0" collapsed="false">
      <c r="A14" s="2"/>
      <c r="B14" s="7" t="s">
        <v>8</v>
      </c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6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20" hidden="false" customHeight="true" outlineLevel="0" collapsed="false">
      <c r="A16" s="2"/>
      <c r="B16" s="6" t="s">
        <v>9</v>
      </c>
      <c r="C16" s="2"/>
      <c r="D16" s="2"/>
      <c r="E16" s="2"/>
      <c r="F16" s="2"/>
      <c r="G16" s="2"/>
      <c r="H16" s="2"/>
      <c r="I16" s="2"/>
      <c r="J16" s="2"/>
      <c r="K16" s="2"/>
    </row>
    <row r="17" customFormat="false" ht="44" hidden="false" customHeight="true" outlineLevel="0" collapsed="false">
      <c r="A17" s="2"/>
      <c r="B17" s="7" t="s">
        <v>10</v>
      </c>
      <c r="C17" s="2"/>
      <c r="D17" s="2"/>
      <c r="E17" s="2"/>
      <c r="F17" s="2"/>
      <c r="G17" s="2"/>
      <c r="H17" s="2"/>
      <c r="I17" s="2"/>
      <c r="J17" s="2"/>
      <c r="K17" s="2"/>
    </row>
    <row r="18" customFormat="false" ht="16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20" hidden="false" customHeight="true" outlineLevel="0" collapsed="false">
      <c r="A19" s="2"/>
      <c r="B19" s="6" t="s">
        <v>11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44" hidden="false" customHeight="true" outlineLevel="0" collapsed="false">
      <c r="A20" s="2"/>
      <c r="B20" s="7" t="s">
        <v>12</v>
      </c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6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30" hidden="false" customHeight="true" outlineLevel="0" collapsed="false">
      <c r="A22" s="2"/>
      <c r="B22" s="8" t="s">
        <v>13</v>
      </c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6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44" hidden="false" customHeight="true" outlineLevel="0" collapsed="false">
      <c r="A24" s="2"/>
      <c r="B24" s="5" t="s">
        <v>14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6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44" hidden="false" customHeight="true" outlineLevel="0" collapsed="false">
      <c r="A26" s="2"/>
      <c r="B26" s="5" t="s">
        <v>15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6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22" hidden="false" customHeight="true" outlineLevel="0" collapsed="false">
      <c r="A28" s="2"/>
      <c r="B28" s="9" t="s">
        <v>16</v>
      </c>
      <c r="C28" s="2"/>
      <c r="D28" s="2"/>
      <c r="E28" s="2"/>
      <c r="F28" s="2"/>
      <c r="G28" s="2"/>
      <c r="H28" s="2"/>
      <c r="I28" s="2"/>
      <c r="J28" s="2"/>
      <c r="K28" s="2"/>
    </row>
    <row r="29" customFormat="false" ht="30" hidden="false" customHeight="true" outlineLevel="0" collapsed="false">
      <c r="A29" s="2"/>
      <c r="B29" s="5" t="s">
        <v>17</v>
      </c>
      <c r="C29" s="2"/>
      <c r="D29" s="2"/>
      <c r="E29" s="2"/>
      <c r="F29" s="2"/>
      <c r="G29" s="2"/>
      <c r="H29" s="2"/>
      <c r="I29" s="2"/>
      <c r="J29" s="2"/>
      <c r="K29" s="2"/>
    </row>
    <row r="30" customFormat="false" ht="30" hidden="false" customHeight="true" outlineLevel="0" collapsed="false">
      <c r="A30" s="2"/>
      <c r="B30" s="7" t="s">
        <v>18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Format="false" ht="30" hidden="false" customHeight="true" outlineLevel="0" collapsed="false">
      <c r="A32" s="2"/>
      <c r="B32" s="5" t="s">
        <v>19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30" hidden="false" customHeight="true" outlineLevel="0" collapsed="false">
      <c r="A33" s="2"/>
      <c r="B33" s="5" t="s">
        <v>20</v>
      </c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6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customFormat="false" ht="30" hidden="false" customHeight="true" outlineLevel="0" collapsed="false">
      <c r="A35" s="2"/>
      <c r="B35" s="5" t="s">
        <v>21</v>
      </c>
      <c r="C35" s="2"/>
      <c r="D35" s="2"/>
      <c r="E35" s="2"/>
      <c r="F35" s="2"/>
      <c r="G35" s="2"/>
      <c r="H35" s="2"/>
      <c r="I35" s="2"/>
      <c r="J35" s="2"/>
      <c r="K35" s="2"/>
    </row>
    <row r="36" customFormat="false" ht="16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sheetProtection sheet="true" objects="true" scenarios="true" formatColumns="false" formatRows="false"/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7"/>
    <col collapsed="false" customWidth="true" hidden="false" outlineLevel="0" max="3" min="3" style="1" width="18"/>
    <col collapsed="false" customWidth="true" hidden="false" outlineLevel="0" max="4" min="4" style="1" width="14"/>
    <col collapsed="false" customWidth="true" hidden="false" outlineLevel="0" max="6" min="5" style="1" width="16"/>
    <col collapsed="false" customWidth="true" hidden="false" outlineLevel="0" max="7" min="7" style="1" width="13"/>
    <col collapsed="false" customWidth="true" hidden="false" outlineLevel="0" max="8" min="8" style="1" width="14"/>
    <col collapsed="false" customWidth="true" hidden="false" outlineLevel="0" max="9" min="9" style="1" width="17"/>
    <col collapsed="false" customWidth="true" hidden="false" outlineLevel="0" max="10" min="10" style="1" width="24"/>
    <col collapsed="false" customWidth="true" hidden="false" outlineLevel="0" max="11" min="11" style="1" width="11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6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10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30" hidden="false" customHeight="true" outlineLevel="0" collapsed="false">
      <c r="A5" s="2"/>
      <c r="B5" s="7" t="s">
        <v>23</v>
      </c>
      <c r="C5" s="7"/>
      <c r="D5" s="7"/>
      <c r="E5" s="7"/>
      <c r="F5" s="7" t="s">
        <v>24</v>
      </c>
      <c r="G5" s="7" t="s">
        <v>25</v>
      </c>
      <c r="H5" s="7"/>
      <c r="I5" s="7" t="s">
        <v>26</v>
      </c>
      <c r="J5" s="7"/>
      <c r="K5" s="2"/>
    </row>
    <row r="6" customFormat="false" ht="16" hidden="false" customHeight="true" outlineLevel="0" collapsed="false">
      <c r="A6" s="2"/>
      <c r="B6" s="11"/>
      <c r="C6" s="2"/>
      <c r="D6" s="2"/>
      <c r="E6" s="2"/>
      <c r="F6" s="12"/>
      <c r="G6" s="13"/>
      <c r="H6" s="2"/>
      <c r="I6" s="11"/>
      <c r="J6" s="2"/>
      <c r="K6" s="2"/>
    </row>
    <row r="7" customFormat="false" ht="16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customFormat="false" ht="30" hidden="false" customHeight="true" outlineLevel="0" collapsed="false">
      <c r="A8" s="2"/>
      <c r="B8" s="2" t="s">
        <v>27</v>
      </c>
      <c r="C8" s="2"/>
      <c r="D8" s="2"/>
      <c r="E8" s="2"/>
      <c r="F8" s="14" t="str">
        <f aca="false">IF(SUM(K13:K24)=0,"n.a.",IF(OR(COUNT(F13:F24)&lt;&gt;SUM(K13:K24),COUNTIFS(F13:F24,"&lt;0")&gt;0),"n.a.",SUM(F13:F24)))</f>
        <v>n.a.</v>
      </c>
      <c r="G8" s="7" t="s">
        <v>28</v>
      </c>
      <c r="H8" s="7"/>
      <c r="I8" s="7"/>
      <c r="J8" s="15" t="str">
        <f aca="false">IF(AND(ISNUMBER(F8),ISNUMBER(G6)),F8-G6,"n.a.")</f>
        <v>n.a.</v>
      </c>
      <c r="K8" s="2"/>
    </row>
    <row r="9" customFormat="false" ht="30" hidden="false" customHeight="true" outlineLevel="0" collapsed="false">
      <c r="A9" s="2"/>
      <c r="B9" s="2" t="s">
        <v>29</v>
      </c>
      <c r="C9" s="2"/>
      <c r="D9" s="2"/>
      <c r="E9" s="2"/>
      <c r="F9" s="14" t="str">
        <f aca="false">F48</f>
        <v>n.a.</v>
      </c>
      <c r="G9" s="7" t="s">
        <v>30</v>
      </c>
      <c r="H9" s="7"/>
      <c r="I9" s="7"/>
      <c r="J9" s="14" t="str">
        <f aca="false">IF(SUM(K13:K24)=0,"n.a.",SUMIFS(I13:I24,C13:C24,"Line of credit"))</f>
        <v>n.a.</v>
      </c>
      <c r="K9" s="2"/>
    </row>
    <row r="10" customFormat="false" ht="16" hidden="false" customHeight="true" outlineLevel="0" collapsed="false">
      <c r="A10" s="2"/>
      <c r="B10" s="16" t="str">
        <f aca="false">IF(SUM(K13:K24)=0,"Enter your existing debt. Blank inputs do not mean zero.",IF(OR(B6="",NOT(ISNUMBER(F6)),I6&lt;&gt;"Yes",NOT(ISNUMBER(G6))),"Complete the header, source balance and account-coverage confirmation.",IF(OR(NOT(ISNUMBER(F8)),NOT(ISNUMBER(F9))),"Required balances or payment inputs are missing. Complete the flagged rows.",IF(ABS(F8-G6)&gt;0.01,"Covered debt does not reconcile. Review the source balance and account coverage.","Covered balances reconcile. Review each account and payment detail before sharing."))))</f>
        <v>Enter your existing debt. Blank inputs do not mean zero.</v>
      </c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customFormat="false" ht="30" hidden="false" customHeight="true" outlineLevel="0" collapsed="false">
      <c r="A12" s="2"/>
      <c r="B12" s="17" t="s">
        <v>31</v>
      </c>
      <c r="C12" s="17" t="s">
        <v>32</v>
      </c>
      <c r="D12" s="17" t="s">
        <v>33</v>
      </c>
      <c r="E12" s="17" t="s">
        <v>34</v>
      </c>
      <c r="F12" s="17" t="s">
        <v>35</v>
      </c>
      <c r="G12" s="17" t="s">
        <v>36</v>
      </c>
      <c r="H12" s="17" t="s">
        <v>37</v>
      </c>
      <c r="I12" s="17" t="s">
        <v>38</v>
      </c>
      <c r="J12" s="17" t="s">
        <v>39</v>
      </c>
      <c r="K12" s="10" t="s">
        <v>40</v>
      </c>
    </row>
    <row r="13" customFormat="false" ht="22" hidden="false" customHeight="true" outlineLevel="0" collapsed="false">
      <c r="A13" s="2"/>
      <c r="B13" s="18"/>
      <c r="C13" s="18"/>
      <c r="D13" s="19"/>
      <c r="E13" s="20"/>
      <c r="F13" s="20"/>
      <c r="G13" s="21"/>
      <c r="H13" s="12"/>
      <c r="I13" s="20"/>
      <c r="J13" s="5" t="str">
        <f aca="false">IF(K13=0,"",IF(B13="","Add creditor",IF(C13="","Choose debt type",IF(OR(NOT(ISNUMBER(D13)),D13&lt;=0),"Add original date",IF(OR(NOT(ISNUMBER(E13)),E13&lt;0),"Add original amount",IF(OR(NOT(ISNUMBER(F13)),F13&lt;0),"Add current balance",IF(OR(NOT(ISNUMBER(G13)),G13&lt;0,G13&gt;1),"Add rate (0 if none)",IF(OR(NOT(ISNUMBER(H13)),H13&lt;=0),"Add maturity date",IF(AND(C13="Line of credit",OR(NOT(ISNUMBER(I13)),I13&lt;F13)),"Check LOC limit","Entered")))))))))</f>
        <v/>
      </c>
      <c r="K13" s="10" t="n">
        <f aca="false">IF(COUNTA(B13:I13,C34:E34,G34:I34,C59:F59)=0,0,1)</f>
        <v>0</v>
      </c>
    </row>
    <row r="14" customFormat="false" ht="22" hidden="false" customHeight="true" outlineLevel="0" collapsed="false">
      <c r="A14" s="2"/>
      <c r="B14" s="18"/>
      <c r="C14" s="18"/>
      <c r="D14" s="19"/>
      <c r="E14" s="20"/>
      <c r="F14" s="20"/>
      <c r="G14" s="21"/>
      <c r="H14" s="12"/>
      <c r="I14" s="20"/>
      <c r="J14" s="5" t="str">
        <f aca="false">IF(K14=0,"",IF(B14="","Add creditor",IF(C14="","Choose debt type",IF(OR(NOT(ISNUMBER(D14)),D14&lt;=0),"Add original date",IF(OR(NOT(ISNUMBER(E14)),E14&lt;0),"Add original amount",IF(OR(NOT(ISNUMBER(F14)),F14&lt;0),"Add current balance",IF(OR(NOT(ISNUMBER(G14)),G14&lt;0,G14&gt;1),"Add rate (0 if none)",IF(OR(NOT(ISNUMBER(H14)),H14&lt;=0),"Add maturity date",IF(AND(C14="Line of credit",OR(NOT(ISNUMBER(I14)),I14&lt;F14)),"Check LOC limit","Entered")))))))))</f>
        <v/>
      </c>
      <c r="K14" s="10" t="n">
        <f aca="false">IF(COUNTA(B14:I14,C35:E35,G35:I35,C60:F60)=0,0,1)</f>
        <v>0</v>
      </c>
    </row>
    <row r="15" customFormat="false" ht="22" hidden="false" customHeight="true" outlineLevel="0" collapsed="false">
      <c r="A15" s="2"/>
      <c r="B15" s="18"/>
      <c r="C15" s="18"/>
      <c r="D15" s="19"/>
      <c r="E15" s="20"/>
      <c r="F15" s="20"/>
      <c r="G15" s="21"/>
      <c r="H15" s="12"/>
      <c r="I15" s="20"/>
      <c r="J15" s="5" t="str">
        <f aca="false">IF(K15=0,"",IF(B15="","Add creditor",IF(C15="","Choose debt type",IF(OR(NOT(ISNUMBER(D15)),D15&lt;=0),"Add original date",IF(OR(NOT(ISNUMBER(E15)),E15&lt;0),"Add original amount",IF(OR(NOT(ISNUMBER(F15)),F15&lt;0),"Add current balance",IF(OR(NOT(ISNUMBER(G15)),G15&lt;0,G15&gt;1),"Add rate (0 if none)",IF(OR(NOT(ISNUMBER(H15)),H15&lt;=0),"Add maturity date",IF(AND(C15="Line of credit",OR(NOT(ISNUMBER(I15)),I15&lt;F15)),"Check LOC limit","Entered")))))))))</f>
        <v/>
      </c>
      <c r="K15" s="10" t="n">
        <f aca="false">IF(COUNTA(B15:I15,C36:E36,G36:I36,C61:F61)=0,0,1)</f>
        <v>0</v>
      </c>
    </row>
    <row r="16" customFormat="false" ht="22" hidden="false" customHeight="true" outlineLevel="0" collapsed="false">
      <c r="A16" s="2"/>
      <c r="B16" s="18"/>
      <c r="C16" s="18"/>
      <c r="D16" s="19"/>
      <c r="E16" s="20"/>
      <c r="F16" s="20"/>
      <c r="G16" s="21"/>
      <c r="H16" s="12"/>
      <c r="I16" s="20"/>
      <c r="J16" s="5" t="str">
        <f aca="false">IF(K16=0,"",IF(B16="","Add creditor",IF(C16="","Choose debt type",IF(OR(NOT(ISNUMBER(D16)),D16&lt;=0),"Add original date",IF(OR(NOT(ISNUMBER(E16)),E16&lt;0),"Add original amount",IF(OR(NOT(ISNUMBER(F16)),F16&lt;0),"Add current balance",IF(OR(NOT(ISNUMBER(G16)),G16&lt;0,G16&gt;1),"Add rate (0 if none)",IF(OR(NOT(ISNUMBER(H16)),H16&lt;=0),"Add maturity date",IF(AND(C16="Line of credit",OR(NOT(ISNUMBER(I16)),I16&lt;F16)),"Check LOC limit","Entered")))))))))</f>
        <v/>
      </c>
      <c r="K16" s="10" t="n">
        <f aca="false">IF(COUNTA(B16:I16,C37:E37,G37:I37,C62:F62)=0,0,1)</f>
        <v>0</v>
      </c>
    </row>
    <row r="17" customFormat="false" ht="22" hidden="false" customHeight="true" outlineLevel="0" collapsed="false">
      <c r="A17" s="2"/>
      <c r="B17" s="18"/>
      <c r="C17" s="18"/>
      <c r="D17" s="19"/>
      <c r="E17" s="20"/>
      <c r="F17" s="20"/>
      <c r="G17" s="21"/>
      <c r="H17" s="12"/>
      <c r="I17" s="20"/>
      <c r="J17" s="5" t="str">
        <f aca="false">IF(K17=0,"",IF(B17="","Add creditor",IF(C17="","Choose debt type",IF(OR(NOT(ISNUMBER(D17)),D17&lt;=0),"Add original date",IF(OR(NOT(ISNUMBER(E17)),E17&lt;0),"Add original amount",IF(OR(NOT(ISNUMBER(F17)),F17&lt;0),"Add current balance",IF(OR(NOT(ISNUMBER(G17)),G17&lt;0,G17&gt;1),"Add rate (0 if none)",IF(OR(NOT(ISNUMBER(H17)),H17&lt;=0),"Add maturity date",IF(AND(C17="Line of credit",OR(NOT(ISNUMBER(I17)),I17&lt;F17)),"Check LOC limit","Entered")))))))))</f>
        <v/>
      </c>
      <c r="K17" s="10" t="n">
        <f aca="false">IF(COUNTA(B17:I17,C38:E38,G38:I38,C63:F63)=0,0,1)</f>
        <v>0</v>
      </c>
    </row>
    <row r="18" customFormat="false" ht="22" hidden="false" customHeight="true" outlineLevel="0" collapsed="false">
      <c r="A18" s="2"/>
      <c r="B18" s="18"/>
      <c r="C18" s="18"/>
      <c r="D18" s="19"/>
      <c r="E18" s="20"/>
      <c r="F18" s="20"/>
      <c r="G18" s="21"/>
      <c r="H18" s="12"/>
      <c r="I18" s="20"/>
      <c r="J18" s="5" t="str">
        <f aca="false">IF(K18=0,"",IF(B18="","Add creditor",IF(C18="","Choose debt type",IF(OR(NOT(ISNUMBER(D18)),D18&lt;=0),"Add original date",IF(OR(NOT(ISNUMBER(E18)),E18&lt;0),"Add original amount",IF(OR(NOT(ISNUMBER(F18)),F18&lt;0),"Add current balance",IF(OR(NOT(ISNUMBER(G18)),G18&lt;0,G18&gt;1),"Add rate (0 if none)",IF(OR(NOT(ISNUMBER(H18)),H18&lt;=0),"Add maturity date",IF(AND(C18="Line of credit",OR(NOT(ISNUMBER(I18)),I18&lt;F18)),"Check LOC limit","Entered")))))))))</f>
        <v/>
      </c>
      <c r="K18" s="10" t="n">
        <f aca="false">IF(COUNTA(B18:I18,C39:E39,G39:I39,C64:F64)=0,0,1)</f>
        <v>0</v>
      </c>
    </row>
    <row r="19" customFormat="false" ht="22" hidden="false" customHeight="true" outlineLevel="0" collapsed="false">
      <c r="A19" s="2"/>
      <c r="B19" s="18"/>
      <c r="C19" s="18"/>
      <c r="D19" s="19"/>
      <c r="E19" s="20"/>
      <c r="F19" s="20"/>
      <c r="G19" s="21"/>
      <c r="H19" s="12"/>
      <c r="I19" s="20"/>
      <c r="J19" s="5" t="str">
        <f aca="false">IF(K19=0,"",IF(B19="","Add creditor",IF(C19="","Choose debt type",IF(OR(NOT(ISNUMBER(D19)),D19&lt;=0),"Add original date",IF(OR(NOT(ISNUMBER(E19)),E19&lt;0),"Add original amount",IF(OR(NOT(ISNUMBER(F19)),F19&lt;0),"Add current balance",IF(OR(NOT(ISNUMBER(G19)),G19&lt;0,G19&gt;1),"Add rate (0 if none)",IF(OR(NOT(ISNUMBER(H19)),H19&lt;=0),"Add maturity date",IF(AND(C19="Line of credit",OR(NOT(ISNUMBER(I19)),I19&lt;F19)),"Check LOC limit","Entered")))))))))</f>
        <v/>
      </c>
      <c r="K19" s="10" t="n">
        <f aca="false">IF(COUNTA(B19:I19,C40:E40,G40:I40,C65:F65)=0,0,1)</f>
        <v>0</v>
      </c>
    </row>
    <row r="20" customFormat="false" ht="22" hidden="false" customHeight="true" outlineLevel="0" collapsed="false">
      <c r="A20" s="2"/>
      <c r="B20" s="18"/>
      <c r="C20" s="18"/>
      <c r="D20" s="19"/>
      <c r="E20" s="20"/>
      <c r="F20" s="20"/>
      <c r="G20" s="21"/>
      <c r="H20" s="12"/>
      <c r="I20" s="20"/>
      <c r="J20" s="5" t="str">
        <f aca="false">IF(K20=0,"",IF(B20="","Add creditor",IF(C20="","Choose debt type",IF(OR(NOT(ISNUMBER(D20)),D20&lt;=0),"Add original date",IF(OR(NOT(ISNUMBER(E20)),E20&lt;0),"Add original amount",IF(OR(NOT(ISNUMBER(F20)),F20&lt;0),"Add current balance",IF(OR(NOT(ISNUMBER(G20)),G20&lt;0,G20&gt;1),"Add rate (0 if none)",IF(OR(NOT(ISNUMBER(H20)),H20&lt;=0),"Add maturity date",IF(AND(C20="Line of credit",OR(NOT(ISNUMBER(I20)),I20&lt;F20)),"Check LOC limit","Entered")))))))))</f>
        <v/>
      </c>
      <c r="K20" s="10" t="n">
        <f aca="false">IF(COUNTA(B20:I20,C41:E41,G41:I41,C66:F66)=0,0,1)</f>
        <v>0</v>
      </c>
    </row>
    <row r="21" customFormat="false" ht="22" hidden="false" customHeight="true" outlineLevel="0" collapsed="false">
      <c r="A21" s="2"/>
      <c r="B21" s="18"/>
      <c r="C21" s="18"/>
      <c r="D21" s="19"/>
      <c r="E21" s="20"/>
      <c r="F21" s="20"/>
      <c r="G21" s="21"/>
      <c r="H21" s="12"/>
      <c r="I21" s="20"/>
      <c r="J21" s="5" t="str">
        <f aca="false">IF(K21=0,"",IF(B21="","Add creditor",IF(C21="","Choose debt type",IF(OR(NOT(ISNUMBER(D21)),D21&lt;=0),"Add original date",IF(OR(NOT(ISNUMBER(E21)),E21&lt;0),"Add original amount",IF(OR(NOT(ISNUMBER(F21)),F21&lt;0),"Add current balance",IF(OR(NOT(ISNUMBER(G21)),G21&lt;0,G21&gt;1),"Add rate (0 if none)",IF(OR(NOT(ISNUMBER(H21)),H21&lt;=0),"Add maturity date",IF(AND(C21="Line of credit",OR(NOT(ISNUMBER(I21)),I21&lt;F21)),"Check LOC limit","Entered")))))))))</f>
        <v/>
      </c>
      <c r="K21" s="10" t="n">
        <f aca="false">IF(COUNTA(B21:I21,C42:E42,G42:I42,C67:F67)=0,0,1)</f>
        <v>0</v>
      </c>
    </row>
    <row r="22" customFormat="false" ht="22" hidden="false" customHeight="true" outlineLevel="0" collapsed="false">
      <c r="A22" s="2"/>
      <c r="B22" s="18"/>
      <c r="C22" s="18"/>
      <c r="D22" s="19"/>
      <c r="E22" s="20"/>
      <c r="F22" s="20"/>
      <c r="G22" s="21"/>
      <c r="H22" s="12"/>
      <c r="I22" s="20"/>
      <c r="J22" s="5" t="str">
        <f aca="false">IF(K22=0,"",IF(B22="","Add creditor",IF(C22="","Choose debt type",IF(OR(NOT(ISNUMBER(D22)),D22&lt;=0),"Add original date",IF(OR(NOT(ISNUMBER(E22)),E22&lt;0),"Add original amount",IF(OR(NOT(ISNUMBER(F22)),F22&lt;0),"Add current balance",IF(OR(NOT(ISNUMBER(G22)),G22&lt;0,G22&gt;1),"Add rate (0 if none)",IF(OR(NOT(ISNUMBER(H22)),H22&lt;=0),"Add maturity date",IF(AND(C22="Line of credit",OR(NOT(ISNUMBER(I22)),I22&lt;F22)),"Check LOC limit","Entered")))))))))</f>
        <v/>
      </c>
      <c r="K22" s="10" t="n">
        <f aca="false">IF(COUNTA(B22:I22,C43:E43,G43:I43,C68:F68)=0,0,1)</f>
        <v>0</v>
      </c>
    </row>
    <row r="23" customFormat="false" ht="22" hidden="false" customHeight="true" outlineLevel="0" collapsed="false">
      <c r="A23" s="2"/>
      <c r="B23" s="18"/>
      <c r="C23" s="18"/>
      <c r="D23" s="19"/>
      <c r="E23" s="20"/>
      <c r="F23" s="20"/>
      <c r="G23" s="21"/>
      <c r="H23" s="12"/>
      <c r="I23" s="20"/>
      <c r="J23" s="5" t="str">
        <f aca="false">IF(K23=0,"",IF(B23="","Add creditor",IF(C23="","Choose debt type",IF(OR(NOT(ISNUMBER(D23)),D23&lt;=0),"Add original date",IF(OR(NOT(ISNUMBER(E23)),E23&lt;0),"Add original amount",IF(OR(NOT(ISNUMBER(F23)),F23&lt;0),"Add current balance",IF(OR(NOT(ISNUMBER(G23)),G23&lt;0,G23&gt;1),"Add rate (0 if none)",IF(OR(NOT(ISNUMBER(H23)),H23&lt;=0),"Add maturity date",IF(AND(C23="Line of credit",OR(NOT(ISNUMBER(I23)),I23&lt;F23)),"Check LOC limit","Entered")))))))))</f>
        <v/>
      </c>
      <c r="K23" s="10" t="n">
        <f aca="false">IF(COUNTA(B23:I23,C44:E44,G44:I44,C69:F69)=0,0,1)</f>
        <v>0</v>
      </c>
    </row>
    <row r="24" customFormat="false" ht="22" hidden="false" customHeight="true" outlineLevel="0" collapsed="false">
      <c r="A24" s="2"/>
      <c r="B24" s="18"/>
      <c r="C24" s="18"/>
      <c r="D24" s="19"/>
      <c r="E24" s="20"/>
      <c r="F24" s="20"/>
      <c r="G24" s="21"/>
      <c r="H24" s="12"/>
      <c r="I24" s="20"/>
      <c r="J24" s="5" t="str">
        <f aca="false">IF(K24=0,"",IF(B24="","Add creditor",IF(C24="","Choose debt type",IF(OR(NOT(ISNUMBER(D24)),D24&lt;=0),"Add original date",IF(OR(NOT(ISNUMBER(E24)),E24&lt;0),"Add original amount",IF(OR(NOT(ISNUMBER(F24)),F24&lt;0),"Add current balance",IF(OR(NOT(ISNUMBER(G24)),G24&lt;0,G24&gt;1),"Add rate (0 if none)",IF(OR(NOT(ISNUMBER(H24)),H24&lt;=0),"Add maturity date",IF(AND(C24="Line of credit",OR(NOT(ISNUMBER(I24)),I24&lt;F24)),"Check LOC limit","Entered")))))))))</f>
        <v/>
      </c>
      <c r="K24" s="10" t="n">
        <f aca="false">IF(COUNTA(B24:I24,C45:E45,G45:I45,C70:F70)=0,0,1)</f>
        <v>0</v>
      </c>
    </row>
    <row r="25" customFormat="false" ht="16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6" hidden="false" customHeight="true" outlineLevel="0" collapsed="false">
      <c r="A26" s="2"/>
      <c r="B26" s="10" t="s">
        <v>41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6" hidden="false" customHeight="true" outlineLevel="0" collapsed="false">
      <c r="A27" s="2"/>
      <c r="B27" s="10" t="s">
        <v>42</v>
      </c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6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6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6" hidden="false" customHeight="true" outlineLevel="0" collapsed="false">
      <c r="A30" s="2"/>
      <c r="B30" s="3" t="s">
        <v>43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10" t="s">
        <v>44</v>
      </c>
      <c r="C31" s="2"/>
      <c r="D31" s="2"/>
      <c r="E31" s="2"/>
      <c r="F31" s="2"/>
      <c r="G31" s="2"/>
      <c r="H31" s="2"/>
      <c r="I31" s="2"/>
      <c r="J31" s="2"/>
      <c r="K31" s="2"/>
    </row>
    <row r="32" customFormat="false" ht="16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30" hidden="false" customHeight="true" outlineLevel="0" collapsed="false">
      <c r="A33" s="2"/>
      <c r="B33" s="17" t="s">
        <v>45</v>
      </c>
      <c r="C33" s="17" t="s">
        <v>46</v>
      </c>
      <c r="D33" s="17" t="s">
        <v>47</v>
      </c>
      <c r="E33" s="17" t="s">
        <v>48</v>
      </c>
      <c r="F33" s="17" t="s">
        <v>49</v>
      </c>
      <c r="G33" s="17" t="s">
        <v>50</v>
      </c>
      <c r="H33" s="17" t="s">
        <v>51</v>
      </c>
      <c r="I33" s="17" t="s">
        <v>52</v>
      </c>
      <c r="J33" s="17" t="s">
        <v>53</v>
      </c>
      <c r="K33" s="2"/>
    </row>
    <row r="34" customFormat="false" ht="26" hidden="false" customHeight="true" outlineLevel="0" collapsed="false">
      <c r="A34" s="2"/>
      <c r="B34" s="7" t="str">
        <f aca="false">IF(B13="","",B13)</f>
        <v/>
      </c>
      <c r="C34" s="22"/>
      <c r="D34" s="18"/>
      <c r="E34" s="23"/>
      <c r="F34" s="24" t="str">
        <f aca="false">IF(K13=0,"",IF(OR(NOT(ISNUMBER(C34)),C34&lt;0,NOT(OR(D34="Daily",D34="Weekly",D34="Fortnightly",D34="Monthly",D34="Quarterly",D34="Annually",D34="No scheduled payment")),AND(D34="Daily",OR(NOT(ISNUMBER(E34)),E34&lt;1,E34&gt;366,MOD(E34,1)&lt;&gt;0)),AND(D34="No scheduled payment",C34&lt;&gt;0)),"n.a.",IF(D34="Daily",C34*E34/12,IF(D34="Weekly",C34*52/12,IF(D34="Fortnightly",C34*26/12,IF(D34="Quarterly",C34/3,IF(D34="Annually",C34/12,C34)))))))</f>
        <v/>
      </c>
      <c r="G34" s="18"/>
      <c r="H34" s="18"/>
      <c r="I34" s="18"/>
      <c r="J34" s="7" t="str">
        <f aca="false">IF(K13=0,"",IF(B13="","Add creditor",IF(OR(NOT(ISNUMBER(C34)),C34&lt;0),"Add contract payment",IF(NOT(OR(D34="Daily",D34="Weekly",D34="Fortnightly",D34="Monthly",D34="Quarterly",D34="Annually",D34="No scheduled payment")),"Choose frequency",IF(AND(D34="Daily",OR(NOT(ISNUMBER(E34)),E34&lt;1,E34&gt;366,MOD(E34,1)&lt;&gt;0)),"Enter annual daily count",IF(AND(D34="No scheduled payment",C34&lt;&gt;0),"Use 0 for no payment",IF(G34="","Add collateral / None",IF(H34="","Choose status",IF(AND(D34="Daily",I34=""),"Add daily-count source","Entered")))))))))</f>
        <v/>
      </c>
      <c r="K34" s="2"/>
    </row>
    <row r="35" customFormat="false" ht="26" hidden="false" customHeight="true" outlineLevel="0" collapsed="false">
      <c r="A35" s="2"/>
      <c r="B35" s="7" t="str">
        <f aca="false">IF(B14="","",B14)</f>
        <v/>
      </c>
      <c r="C35" s="22"/>
      <c r="D35" s="18"/>
      <c r="E35" s="23"/>
      <c r="F35" s="24" t="str">
        <f aca="false">IF(K14=0,"",IF(OR(NOT(ISNUMBER(C35)),C35&lt;0,NOT(OR(D35="Daily",D35="Weekly",D35="Fortnightly",D35="Monthly",D35="Quarterly",D35="Annually",D35="No scheduled payment")),AND(D35="Daily",OR(NOT(ISNUMBER(E35)),E35&lt;1,E35&gt;366,MOD(E35,1)&lt;&gt;0)),AND(D35="No scheduled payment",C35&lt;&gt;0)),"n.a.",IF(D35="Daily",C35*E35/12,IF(D35="Weekly",C35*52/12,IF(D35="Fortnightly",C35*26/12,IF(D35="Quarterly",C35/3,IF(D35="Annually",C35/12,C35)))))))</f>
        <v/>
      </c>
      <c r="G35" s="18"/>
      <c r="H35" s="18"/>
      <c r="I35" s="18"/>
      <c r="J35" s="7" t="str">
        <f aca="false">IF(K14=0,"",IF(B14="","Add creditor",IF(OR(NOT(ISNUMBER(C35)),C35&lt;0),"Add contract payment",IF(NOT(OR(D35="Daily",D35="Weekly",D35="Fortnightly",D35="Monthly",D35="Quarterly",D35="Annually",D35="No scheduled payment")),"Choose frequency",IF(AND(D35="Daily",OR(NOT(ISNUMBER(E35)),E35&lt;1,E35&gt;366,MOD(E35,1)&lt;&gt;0)),"Enter annual daily count",IF(AND(D35="No scheduled payment",C35&lt;&gt;0),"Use 0 for no payment",IF(G35="","Add collateral / None",IF(H35="","Choose status",IF(AND(D35="Daily",I35=""),"Add daily-count source","Entered")))))))))</f>
        <v/>
      </c>
      <c r="K35" s="2"/>
    </row>
    <row r="36" customFormat="false" ht="26" hidden="false" customHeight="true" outlineLevel="0" collapsed="false">
      <c r="A36" s="2"/>
      <c r="B36" s="7" t="str">
        <f aca="false">IF(B15="","",B15)</f>
        <v/>
      </c>
      <c r="C36" s="22"/>
      <c r="D36" s="18"/>
      <c r="E36" s="23"/>
      <c r="F36" s="24" t="str">
        <f aca="false">IF(K15=0,"",IF(OR(NOT(ISNUMBER(C36)),C36&lt;0,NOT(OR(D36="Daily",D36="Weekly",D36="Fortnightly",D36="Monthly",D36="Quarterly",D36="Annually",D36="No scheduled payment")),AND(D36="Daily",OR(NOT(ISNUMBER(E36)),E36&lt;1,E36&gt;366,MOD(E36,1)&lt;&gt;0)),AND(D36="No scheduled payment",C36&lt;&gt;0)),"n.a.",IF(D36="Daily",C36*E36/12,IF(D36="Weekly",C36*52/12,IF(D36="Fortnightly",C36*26/12,IF(D36="Quarterly",C36/3,IF(D36="Annually",C36/12,C36)))))))</f>
        <v/>
      </c>
      <c r="G36" s="18"/>
      <c r="H36" s="18"/>
      <c r="I36" s="18"/>
      <c r="J36" s="7" t="str">
        <f aca="false">IF(K15=0,"",IF(B15="","Add creditor",IF(OR(NOT(ISNUMBER(C36)),C36&lt;0),"Add contract payment",IF(NOT(OR(D36="Daily",D36="Weekly",D36="Fortnightly",D36="Monthly",D36="Quarterly",D36="Annually",D36="No scheduled payment")),"Choose frequency",IF(AND(D36="Daily",OR(NOT(ISNUMBER(E36)),E36&lt;1,E36&gt;366,MOD(E36,1)&lt;&gt;0)),"Enter annual daily count",IF(AND(D36="No scheduled payment",C36&lt;&gt;0),"Use 0 for no payment",IF(G36="","Add collateral / None",IF(H36="","Choose status",IF(AND(D36="Daily",I36=""),"Add daily-count source","Entered")))))))))</f>
        <v/>
      </c>
      <c r="K36" s="2"/>
    </row>
    <row r="37" customFormat="false" ht="26" hidden="false" customHeight="true" outlineLevel="0" collapsed="false">
      <c r="A37" s="2"/>
      <c r="B37" s="7" t="str">
        <f aca="false">IF(B16="","",B16)</f>
        <v/>
      </c>
      <c r="C37" s="22"/>
      <c r="D37" s="18"/>
      <c r="E37" s="23"/>
      <c r="F37" s="24" t="str">
        <f aca="false">IF(K16=0,"",IF(OR(NOT(ISNUMBER(C37)),C37&lt;0,NOT(OR(D37="Daily",D37="Weekly",D37="Fortnightly",D37="Monthly",D37="Quarterly",D37="Annually",D37="No scheduled payment")),AND(D37="Daily",OR(NOT(ISNUMBER(E37)),E37&lt;1,E37&gt;366,MOD(E37,1)&lt;&gt;0)),AND(D37="No scheduled payment",C37&lt;&gt;0)),"n.a.",IF(D37="Daily",C37*E37/12,IF(D37="Weekly",C37*52/12,IF(D37="Fortnightly",C37*26/12,IF(D37="Quarterly",C37/3,IF(D37="Annually",C37/12,C37)))))))</f>
        <v/>
      </c>
      <c r="G37" s="18"/>
      <c r="H37" s="18"/>
      <c r="I37" s="18"/>
      <c r="J37" s="7" t="str">
        <f aca="false">IF(K16=0,"",IF(B16="","Add creditor",IF(OR(NOT(ISNUMBER(C37)),C37&lt;0),"Add contract payment",IF(NOT(OR(D37="Daily",D37="Weekly",D37="Fortnightly",D37="Monthly",D37="Quarterly",D37="Annually",D37="No scheduled payment")),"Choose frequency",IF(AND(D37="Daily",OR(NOT(ISNUMBER(E37)),E37&lt;1,E37&gt;366,MOD(E37,1)&lt;&gt;0)),"Enter annual daily count",IF(AND(D37="No scheduled payment",C37&lt;&gt;0),"Use 0 for no payment",IF(G37="","Add collateral / None",IF(H37="","Choose status",IF(AND(D37="Daily",I37=""),"Add daily-count source","Entered")))))))))</f>
        <v/>
      </c>
      <c r="K37" s="2"/>
    </row>
    <row r="38" customFormat="false" ht="26" hidden="false" customHeight="true" outlineLevel="0" collapsed="false">
      <c r="A38" s="2"/>
      <c r="B38" s="7" t="str">
        <f aca="false">IF(B17="","",B17)</f>
        <v/>
      </c>
      <c r="C38" s="22"/>
      <c r="D38" s="18"/>
      <c r="E38" s="23"/>
      <c r="F38" s="24" t="str">
        <f aca="false">IF(K17=0,"",IF(OR(NOT(ISNUMBER(C38)),C38&lt;0,NOT(OR(D38="Daily",D38="Weekly",D38="Fortnightly",D38="Monthly",D38="Quarterly",D38="Annually",D38="No scheduled payment")),AND(D38="Daily",OR(NOT(ISNUMBER(E38)),E38&lt;1,E38&gt;366,MOD(E38,1)&lt;&gt;0)),AND(D38="No scheduled payment",C38&lt;&gt;0)),"n.a.",IF(D38="Daily",C38*E38/12,IF(D38="Weekly",C38*52/12,IF(D38="Fortnightly",C38*26/12,IF(D38="Quarterly",C38/3,IF(D38="Annually",C38/12,C38)))))))</f>
        <v/>
      </c>
      <c r="G38" s="18"/>
      <c r="H38" s="18"/>
      <c r="I38" s="18"/>
      <c r="J38" s="7" t="str">
        <f aca="false">IF(K17=0,"",IF(B17="","Add creditor",IF(OR(NOT(ISNUMBER(C38)),C38&lt;0),"Add contract payment",IF(NOT(OR(D38="Daily",D38="Weekly",D38="Fortnightly",D38="Monthly",D38="Quarterly",D38="Annually",D38="No scheduled payment")),"Choose frequency",IF(AND(D38="Daily",OR(NOT(ISNUMBER(E38)),E38&lt;1,E38&gt;366,MOD(E38,1)&lt;&gt;0)),"Enter annual daily count",IF(AND(D38="No scheduled payment",C38&lt;&gt;0),"Use 0 for no payment",IF(G38="","Add collateral / None",IF(H38="","Choose status",IF(AND(D38="Daily",I38=""),"Add daily-count source","Entered")))))))))</f>
        <v/>
      </c>
      <c r="K38" s="2"/>
    </row>
    <row r="39" customFormat="false" ht="26" hidden="false" customHeight="true" outlineLevel="0" collapsed="false">
      <c r="A39" s="2"/>
      <c r="B39" s="7" t="str">
        <f aca="false">IF(B18="","",B18)</f>
        <v/>
      </c>
      <c r="C39" s="22"/>
      <c r="D39" s="18"/>
      <c r="E39" s="23"/>
      <c r="F39" s="24" t="str">
        <f aca="false">IF(K18=0,"",IF(OR(NOT(ISNUMBER(C39)),C39&lt;0,NOT(OR(D39="Daily",D39="Weekly",D39="Fortnightly",D39="Monthly",D39="Quarterly",D39="Annually",D39="No scheduled payment")),AND(D39="Daily",OR(NOT(ISNUMBER(E39)),E39&lt;1,E39&gt;366,MOD(E39,1)&lt;&gt;0)),AND(D39="No scheduled payment",C39&lt;&gt;0)),"n.a.",IF(D39="Daily",C39*E39/12,IF(D39="Weekly",C39*52/12,IF(D39="Fortnightly",C39*26/12,IF(D39="Quarterly",C39/3,IF(D39="Annually",C39/12,C39)))))))</f>
        <v/>
      </c>
      <c r="G39" s="18"/>
      <c r="H39" s="18"/>
      <c r="I39" s="18"/>
      <c r="J39" s="7" t="str">
        <f aca="false">IF(K18=0,"",IF(B18="","Add creditor",IF(OR(NOT(ISNUMBER(C39)),C39&lt;0),"Add contract payment",IF(NOT(OR(D39="Daily",D39="Weekly",D39="Fortnightly",D39="Monthly",D39="Quarterly",D39="Annually",D39="No scheduled payment")),"Choose frequency",IF(AND(D39="Daily",OR(NOT(ISNUMBER(E39)),E39&lt;1,E39&gt;366,MOD(E39,1)&lt;&gt;0)),"Enter annual daily count",IF(AND(D39="No scheduled payment",C39&lt;&gt;0),"Use 0 for no payment",IF(G39="","Add collateral / None",IF(H39="","Choose status",IF(AND(D39="Daily",I39=""),"Add daily-count source","Entered")))))))))</f>
        <v/>
      </c>
      <c r="K39" s="2"/>
    </row>
    <row r="40" customFormat="false" ht="26" hidden="false" customHeight="true" outlineLevel="0" collapsed="false">
      <c r="A40" s="2"/>
      <c r="B40" s="7" t="str">
        <f aca="false">IF(B19="","",B19)</f>
        <v/>
      </c>
      <c r="C40" s="22"/>
      <c r="D40" s="18"/>
      <c r="E40" s="23"/>
      <c r="F40" s="24" t="str">
        <f aca="false">IF(K19=0,"",IF(OR(NOT(ISNUMBER(C40)),C40&lt;0,NOT(OR(D40="Daily",D40="Weekly",D40="Fortnightly",D40="Monthly",D40="Quarterly",D40="Annually",D40="No scheduled payment")),AND(D40="Daily",OR(NOT(ISNUMBER(E40)),E40&lt;1,E40&gt;366,MOD(E40,1)&lt;&gt;0)),AND(D40="No scheduled payment",C40&lt;&gt;0)),"n.a.",IF(D40="Daily",C40*E40/12,IF(D40="Weekly",C40*52/12,IF(D40="Fortnightly",C40*26/12,IF(D40="Quarterly",C40/3,IF(D40="Annually",C40/12,C40)))))))</f>
        <v/>
      </c>
      <c r="G40" s="18"/>
      <c r="H40" s="18"/>
      <c r="I40" s="18"/>
      <c r="J40" s="7" t="str">
        <f aca="false">IF(K19=0,"",IF(B19="","Add creditor",IF(OR(NOT(ISNUMBER(C40)),C40&lt;0),"Add contract payment",IF(NOT(OR(D40="Daily",D40="Weekly",D40="Fortnightly",D40="Monthly",D40="Quarterly",D40="Annually",D40="No scheduled payment")),"Choose frequency",IF(AND(D40="Daily",OR(NOT(ISNUMBER(E40)),E40&lt;1,E40&gt;366,MOD(E40,1)&lt;&gt;0)),"Enter annual daily count",IF(AND(D40="No scheduled payment",C40&lt;&gt;0),"Use 0 for no payment",IF(G40="","Add collateral / None",IF(H40="","Choose status",IF(AND(D40="Daily",I40=""),"Add daily-count source","Entered")))))))))</f>
        <v/>
      </c>
      <c r="K40" s="2"/>
    </row>
    <row r="41" customFormat="false" ht="26" hidden="false" customHeight="true" outlineLevel="0" collapsed="false">
      <c r="A41" s="2"/>
      <c r="B41" s="7" t="str">
        <f aca="false">IF(B20="","",B20)</f>
        <v/>
      </c>
      <c r="C41" s="22"/>
      <c r="D41" s="18"/>
      <c r="E41" s="23"/>
      <c r="F41" s="24" t="str">
        <f aca="false">IF(K20=0,"",IF(OR(NOT(ISNUMBER(C41)),C41&lt;0,NOT(OR(D41="Daily",D41="Weekly",D41="Fortnightly",D41="Monthly",D41="Quarterly",D41="Annually",D41="No scheduled payment")),AND(D41="Daily",OR(NOT(ISNUMBER(E41)),E41&lt;1,E41&gt;366,MOD(E41,1)&lt;&gt;0)),AND(D41="No scheduled payment",C41&lt;&gt;0)),"n.a.",IF(D41="Daily",C41*E41/12,IF(D41="Weekly",C41*52/12,IF(D41="Fortnightly",C41*26/12,IF(D41="Quarterly",C41/3,IF(D41="Annually",C41/12,C41)))))))</f>
        <v/>
      </c>
      <c r="G41" s="18"/>
      <c r="H41" s="18"/>
      <c r="I41" s="18"/>
      <c r="J41" s="7" t="str">
        <f aca="false">IF(K20=0,"",IF(B20="","Add creditor",IF(OR(NOT(ISNUMBER(C41)),C41&lt;0),"Add contract payment",IF(NOT(OR(D41="Daily",D41="Weekly",D41="Fortnightly",D41="Monthly",D41="Quarterly",D41="Annually",D41="No scheduled payment")),"Choose frequency",IF(AND(D41="Daily",OR(NOT(ISNUMBER(E41)),E41&lt;1,E41&gt;366,MOD(E41,1)&lt;&gt;0)),"Enter annual daily count",IF(AND(D41="No scheduled payment",C41&lt;&gt;0),"Use 0 for no payment",IF(G41="","Add collateral / None",IF(H41="","Choose status",IF(AND(D41="Daily",I41=""),"Add daily-count source","Entered")))))))))</f>
        <v/>
      </c>
      <c r="K41" s="2"/>
    </row>
    <row r="42" customFormat="false" ht="26" hidden="false" customHeight="true" outlineLevel="0" collapsed="false">
      <c r="A42" s="2"/>
      <c r="B42" s="7" t="str">
        <f aca="false">IF(B21="","",B21)</f>
        <v/>
      </c>
      <c r="C42" s="22"/>
      <c r="D42" s="18"/>
      <c r="E42" s="23"/>
      <c r="F42" s="24" t="str">
        <f aca="false">IF(K21=0,"",IF(OR(NOT(ISNUMBER(C42)),C42&lt;0,NOT(OR(D42="Daily",D42="Weekly",D42="Fortnightly",D42="Monthly",D42="Quarterly",D42="Annually",D42="No scheduled payment")),AND(D42="Daily",OR(NOT(ISNUMBER(E42)),E42&lt;1,E42&gt;366,MOD(E42,1)&lt;&gt;0)),AND(D42="No scheduled payment",C42&lt;&gt;0)),"n.a.",IF(D42="Daily",C42*E42/12,IF(D42="Weekly",C42*52/12,IF(D42="Fortnightly",C42*26/12,IF(D42="Quarterly",C42/3,IF(D42="Annually",C42/12,C42)))))))</f>
        <v/>
      </c>
      <c r="G42" s="18"/>
      <c r="H42" s="18"/>
      <c r="I42" s="18"/>
      <c r="J42" s="7" t="str">
        <f aca="false">IF(K21=0,"",IF(B21="","Add creditor",IF(OR(NOT(ISNUMBER(C42)),C42&lt;0),"Add contract payment",IF(NOT(OR(D42="Daily",D42="Weekly",D42="Fortnightly",D42="Monthly",D42="Quarterly",D42="Annually",D42="No scheduled payment")),"Choose frequency",IF(AND(D42="Daily",OR(NOT(ISNUMBER(E42)),E42&lt;1,E42&gt;366,MOD(E42,1)&lt;&gt;0)),"Enter annual daily count",IF(AND(D42="No scheduled payment",C42&lt;&gt;0),"Use 0 for no payment",IF(G42="","Add collateral / None",IF(H42="","Choose status",IF(AND(D42="Daily",I42=""),"Add daily-count source","Entered")))))))))</f>
        <v/>
      </c>
      <c r="K42" s="2"/>
    </row>
    <row r="43" customFormat="false" ht="26" hidden="false" customHeight="true" outlineLevel="0" collapsed="false">
      <c r="A43" s="2"/>
      <c r="B43" s="7" t="str">
        <f aca="false">IF(B22="","",B22)</f>
        <v/>
      </c>
      <c r="C43" s="22"/>
      <c r="D43" s="18"/>
      <c r="E43" s="23"/>
      <c r="F43" s="24" t="str">
        <f aca="false">IF(K22=0,"",IF(OR(NOT(ISNUMBER(C43)),C43&lt;0,NOT(OR(D43="Daily",D43="Weekly",D43="Fortnightly",D43="Monthly",D43="Quarterly",D43="Annually",D43="No scheduled payment")),AND(D43="Daily",OR(NOT(ISNUMBER(E43)),E43&lt;1,E43&gt;366,MOD(E43,1)&lt;&gt;0)),AND(D43="No scheduled payment",C43&lt;&gt;0)),"n.a.",IF(D43="Daily",C43*E43/12,IF(D43="Weekly",C43*52/12,IF(D43="Fortnightly",C43*26/12,IF(D43="Quarterly",C43/3,IF(D43="Annually",C43/12,C43)))))))</f>
        <v/>
      </c>
      <c r="G43" s="18"/>
      <c r="H43" s="18"/>
      <c r="I43" s="18"/>
      <c r="J43" s="7" t="str">
        <f aca="false">IF(K22=0,"",IF(B22="","Add creditor",IF(OR(NOT(ISNUMBER(C43)),C43&lt;0),"Add contract payment",IF(NOT(OR(D43="Daily",D43="Weekly",D43="Fortnightly",D43="Monthly",D43="Quarterly",D43="Annually",D43="No scheduled payment")),"Choose frequency",IF(AND(D43="Daily",OR(NOT(ISNUMBER(E43)),E43&lt;1,E43&gt;366,MOD(E43,1)&lt;&gt;0)),"Enter annual daily count",IF(AND(D43="No scheduled payment",C43&lt;&gt;0),"Use 0 for no payment",IF(G43="","Add collateral / None",IF(H43="","Choose status",IF(AND(D43="Daily",I43=""),"Add daily-count source","Entered")))))))))</f>
        <v/>
      </c>
      <c r="K43" s="2"/>
    </row>
    <row r="44" customFormat="false" ht="26" hidden="false" customHeight="true" outlineLevel="0" collapsed="false">
      <c r="A44" s="2"/>
      <c r="B44" s="7" t="str">
        <f aca="false">IF(B23="","",B23)</f>
        <v/>
      </c>
      <c r="C44" s="22"/>
      <c r="D44" s="18"/>
      <c r="E44" s="23"/>
      <c r="F44" s="24" t="str">
        <f aca="false">IF(K23=0,"",IF(OR(NOT(ISNUMBER(C44)),C44&lt;0,NOT(OR(D44="Daily",D44="Weekly",D44="Fortnightly",D44="Monthly",D44="Quarterly",D44="Annually",D44="No scheduled payment")),AND(D44="Daily",OR(NOT(ISNUMBER(E44)),E44&lt;1,E44&gt;366,MOD(E44,1)&lt;&gt;0)),AND(D44="No scheduled payment",C44&lt;&gt;0)),"n.a.",IF(D44="Daily",C44*E44/12,IF(D44="Weekly",C44*52/12,IF(D44="Fortnightly",C44*26/12,IF(D44="Quarterly",C44/3,IF(D44="Annually",C44/12,C44)))))))</f>
        <v/>
      </c>
      <c r="G44" s="18"/>
      <c r="H44" s="18"/>
      <c r="I44" s="18"/>
      <c r="J44" s="7" t="str">
        <f aca="false">IF(K23=0,"",IF(B23="","Add creditor",IF(OR(NOT(ISNUMBER(C44)),C44&lt;0),"Add contract payment",IF(NOT(OR(D44="Daily",D44="Weekly",D44="Fortnightly",D44="Monthly",D44="Quarterly",D44="Annually",D44="No scheduled payment")),"Choose frequency",IF(AND(D44="Daily",OR(NOT(ISNUMBER(E44)),E44&lt;1,E44&gt;366,MOD(E44,1)&lt;&gt;0)),"Enter annual daily count",IF(AND(D44="No scheduled payment",C44&lt;&gt;0),"Use 0 for no payment",IF(G44="","Add collateral / None",IF(H44="","Choose status",IF(AND(D44="Daily",I44=""),"Add daily-count source","Entered")))))))))</f>
        <v/>
      </c>
      <c r="K44" s="2"/>
    </row>
    <row r="45" customFormat="false" ht="26" hidden="false" customHeight="true" outlineLevel="0" collapsed="false">
      <c r="A45" s="2"/>
      <c r="B45" s="7" t="str">
        <f aca="false">IF(B24="","",B24)</f>
        <v/>
      </c>
      <c r="C45" s="22"/>
      <c r="D45" s="18"/>
      <c r="E45" s="23"/>
      <c r="F45" s="24" t="str">
        <f aca="false">IF(K24=0,"",IF(OR(NOT(ISNUMBER(C45)),C45&lt;0,NOT(OR(D45="Daily",D45="Weekly",D45="Fortnightly",D45="Monthly",D45="Quarterly",D45="Annually",D45="No scheduled payment")),AND(D45="Daily",OR(NOT(ISNUMBER(E45)),E45&lt;1,E45&gt;366,MOD(E45,1)&lt;&gt;0)),AND(D45="No scheduled payment",C45&lt;&gt;0)),"n.a.",IF(D45="Daily",C45*E45/12,IF(D45="Weekly",C45*52/12,IF(D45="Fortnightly",C45*26/12,IF(D45="Quarterly",C45/3,IF(D45="Annually",C45/12,C45)))))))</f>
        <v/>
      </c>
      <c r="G45" s="18"/>
      <c r="H45" s="18"/>
      <c r="I45" s="18"/>
      <c r="J45" s="7" t="str">
        <f aca="false">IF(K24=0,"",IF(B24="","Add creditor",IF(OR(NOT(ISNUMBER(C45)),C45&lt;0),"Add contract payment",IF(NOT(OR(D45="Daily",D45="Weekly",D45="Fortnightly",D45="Monthly",D45="Quarterly",D45="Annually",D45="No scheduled payment")),"Choose frequency",IF(AND(D45="Daily",OR(NOT(ISNUMBER(E45)),E45&lt;1,E45&gt;366,MOD(E45,1)&lt;&gt;0)),"Enter annual daily count",IF(AND(D45="No scheduled payment",C45&lt;&gt;0),"Use 0 for no payment",IF(G45="","Add collateral / None",IF(H45="","Choose status",IF(AND(D45="Daily",I45=""),"Add daily-count source","Entered")))))))))</f>
        <v/>
      </c>
      <c r="K45" s="2"/>
    </row>
    <row r="46" customFormat="false" ht="16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customFormat="false" ht="16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customFormat="false" ht="16" hidden="false" customHeight="true" outlineLevel="0" collapsed="false">
      <c r="A48" s="2"/>
      <c r="B48" s="2" t="s">
        <v>54</v>
      </c>
      <c r="C48" s="2"/>
      <c r="D48" s="2"/>
      <c r="E48" s="2"/>
      <c r="F48" s="14" t="str">
        <f aca="false">IF(SUM(K13:K24)=0,"n.a.",IF(COUNT(F34:F45)&lt;&gt;SUM(K13:K24),"n.a.",SUM(F34:F45)))</f>
        <v>n.a.</v>
      </c>
      <c r="G48" s="2"/>
      <c r="H48" s="2"/>
      <c r="I48" s="2"/>
      <c r="J48" s="2"/>
      <c r="K48" s="2"/>
    </row>
    <row r="49" customFormat="false" ht="16" hidden="false" customHeight="true" outlineLevel="0" collapsed="false">
      <c r="A49" s="2"/>
      <c r="B49" s="10" t="s">
        <v>55</v>
      </c>
      <c r="C49" s="2"/>
      <c r="D49" s="2"/>
      <c r="E49" s="2"/>
      <c r="F49" s="2"/>
      <c r="G49" s="2"/>
      <c r="H49" s="2"/>
      <c r="I49" s="2"/>
      <c r="J49" s="2"/>
      <c r="K49" s="2"/>
    </row>
    <row r="50" customFormat="false" ht="16" hidden="false" customHeight="true" outlineLevel="0" collapsed="false">
      <c r="A50" s="2"/>
      <c r="B50" s="10" t="s">
        <v>56</v>
      </c>
      <c r="C50" s="2"/>
      <c r="D50" s="2"/>
      <c r="E50" s="2"/>
      <c r="F50" s="2"/>
      <c r="G50" s="2"/>
      <c r="H50" s="2"/>
      <c r="I50" s="2"/>
      <c r="J50" s="2"/>
      <c r="K50" s="2"/>
    </row>
    <row r="51" customFormat="false" ht="16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customFormat="false" ht="16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customFormat="false" ht="16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customFormat="false" ht="16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customFormat="false" ht="16" hidden="false" customHeight="true" outlineLevel="0" collapsed="false">
      <c r="A55" s="2"/>
      <c r="B55" s="3" t="s">
        <v>57</v>
      </c>
      <c r="C55" s="2"/>
      <c r="D55" s="2"/>
      <c r="E55" s="2"/>
      <c r="F55" s="2"/>
      <c r="G55" s="2"/>
      <c r="H55" s="2"/>
      <c r="I55" s="2"/>
      <c r="J55" s="2"/>
      <c r="K55" s="2"/>
    </row>
    <row r="56" customFormat="false" ht="16" hidden="false" customHeight="true" outlineLevel="0" collapsed="false">
      <c r="A56" s="2"/>
      <c r="B56" s="10" t="s">
        <v>58</v>
      </c>
      <c r="C56" s="2"/>
      <c r="D56" s="2"/>
      <c r="E56" s="2"/>
      <c r="F56" s="2"/>
      <c r="G56" s="2"/>
      <c r="H56" s="2"/>
      <c r="I56" s="2"/>
      <c r="J56" s="2"/>
      <c r="K56" s="2"/>
    </row>
    <row r="57" customFormat="false" ht="16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customFormat="false" ht="44" hidden="false" customHeight="true" outlineLevel="0" collapsed="false">
      <c r="A58" s="2"/>
      <c r="B58" s="17" t="s">
        <v>45</v>
      </c>
      <c r="C58" s="17" t="s">
        <v>59</v>
      </c>
      <c r="D58" s="17" t="s">
        <v>60</v>
      </c>
      <c r="E58" s="17" t="s">
        <v>61</v>
      </c>
      <c r="F58" s="17" t="s">
        <v>62</v>
      </c>
      <c r="G58" s="2"/>
      <c r="H58" s="2"/>
      <c r="I58" s="2"/>
      <c r="J58" s="2"/>
      <c r="K58" s="2"/>
    </row>
    <row r="59" customFormat="false" ht="26" hidden="false" customHeight="true" outlineLevel="0" collapsed="false">
      <c r="A59" s="2"/>
      <c r="B59" s="7" t="str">
        <f aca="false">IF(B13="","",B13)</f>
        <v/>
      </c>
      <c r="C59" s="18"/>
      <c r="D59" s="22"/>
      <c r="E59" s="19"/>
      <c r="F59" s="18"/>
      <c r="G59" s="2"/>
      <c r="H59" s="2"/>
      <c r="I59" s="2"/>
      <c r="J59" s="2"/>
      <c r="K59" s="2"/>
    </row>
    <row r="60" customFormat="false" ht="26" hidden="false" customHeight="true" outlineLevel="0" collapsed="false">
      <c r="A60" s="2"/>
      <c r="B60" s="7" t="str">
        <f aca="false">IF(B14="","",B14)</f>
        <v/>
      </c>
      <c r="C60" s="18"/>
      <c r="D60" s="22"/>
      <c r="E60" s="19"/>
      <c r="F60" s="18"/>
      <c r="G60" s="2"/>
      <c r="H60" s="2"/>
      <c r="I60" s="2"/>
      <c r="J60" s="2"/>
      <c r="K60" s="2"/>
    </row>
    <row r="61" customFormat="false" ht="26" hidden="false" customHeight="true" outlineLevel="0" collapsed="false">
      <c r="A61" s="2"/>
      <c r="B61" s="7" t="str">
        <f aca="false">IF(B15="","",B15)</f>
        <v/>
      </c>
      <c r="C61" s="18"/>
      <c r="D61" s="22"/>
      <c r="E61" s="19"/>
      <c r="F61" s="18"/>
      <c r="G61" s="2"/>
      <c r="H61" s="2"/>
      <c r="I61" s="2"/>
      <c r="J61" s="2"/>
      <c r="K61" s="2"/>
    </row>
    <row r="62" customFormat="false" ht="26" hidden="false" customHeight="true" outlineLevel="0" collapsed="false">
      <c r="A62" s="2"/>
      <c r="B62" s="7" t="str">
        <f aca="false">IF(B16="","",B16)</f>
        <v/>
      </c>
      <c r="C62" s="18"/>
      <c r="D62" s="22"/>
      <c r="E62" s="19"/>
      <c r="F62" s="18"/>
      <c r="G62" s="2"/>
      <c r="H62" s="2"/>
      <c r="I62" s="2"/>
      <c r="J62" s="2"/>
      <c r="K62" s="2"/>
    </row>
    <row r="63" customFormat="false" ht="26" hidden="false" customHeight="true" outlineLevel="0" collapsed="false">
      <c r="A63" s="2"/>
      <c r="B63" s="7" t="str">
        <f aca="false">IF(B17="","",B17)</f>
        <v/>
      </c>
      <c r="C63" s="18"/>
      <c r="D63" s="22"/>
      <c r="E63" s="19"/>
      <c r="F63" s="18"/>
      <c r="G63" s="2"/>
      <c r="H63" s="2"/>
      <c r="I63" s="2"/>
      <c r="J63" s="2"/>
      <c r="K63" s="2"/>
    </row>
    <row r="64" customFormat="false" ht="26" hidden="false" customHeight="true" outlineLevel="0" collapsed="false">
      <c r="A64" s="2"/>
      <c r="B64" s="7" t="str">
        <f aca="false">IF(B18="","",B18)</f>
        <v/>
      </c>
      <c r="C64" s="18"/>
      <c r="D64" s="22"/>
      <c r="E64" s="19"/>
      <c r="F64" s="18"/>
      <c r="G64" s="2"/>
      <c r="H64" s="2"/>
      <c r="I64" s="2"/>
      <c r="J64" s="2"/>
      <c r="K64" s="2"/>
    </row>
    <row r="65" customFormat="false" ht="26" hidden="false" customHeight="true" outlineLevel="0" collapsed="false">
      <c r="A65" s="2"/>
      <c r="B65" s="7" t="str">
        <f aca="false">IF(B19="","",B19)</f>
        <v/>
      </c>
      <c r="C65" s="18"/>
      <c r="D65" s="22"/>
      <c r="E65" s="19"/>
      <c r="F65" s="18"/>
      <c r="G65" s="2"/>
      <c r="H65" s="2"/>
      <c r="I65" s="2"/>
      <c r="J65" s="2"/>
      <c r="K65" s="2"/>
    </row>
    <row r="66" customFormat="false" ht="26" hidden="false" customHeight="true" outlineLevel="0" collapsed="false">
      <c r="A66" s="2"/>
      <c r="B66" s="7" t="str">
        <f aca="false">IF(B20="","",B20)</f>
        <v/>
      </c>
      <c r="C66" s="18"/>
      <c r="D66" s="22"/>
      <c r="E66" s="19"/>
      <c r="F66" s="18"/>
      <c r="G66" s="2"/>
      <c r="H66" s="2"/>
      <c r="I66" s="2"/>
      <c r="J66" s="2"/>
      <c r="K66" s="2"/>
    </row>
    <row r="67" customFormat="false" ht="26" hidden="false" customHeight="true" outlineLevel="0" collapsed="false">
      <c r="A67" s="2"/>
      <c r="B67" s="7" t="str">
        <f aca="false">IF(B21="","",B21)</f>
        <v/>
      </c>
      <c r="C67" s="18"/>
      <c r="D67" s="22"/>
      <c r="E67" s="19"/>
      <c r="F67" s="18"/>
      <c r="G67" s="2"/>
      <c r="H67" s="2"/>
      <c r="I67" s="2"/>
      <c r="J67" s="2"/>
      <c r="K67" s="2"/>
    </row>
    <row r="68" customFormat="false" ht="26" hidden="false" customHeight="true" outlineLevel="0" collapsed="false">
      <c r="A68" s="2"/>
      <c r="B68" s="7" t="str">
        <f aca="false">IF(B22="","",B22)</f>
        <v/>
      </c>
      <c r="C68" s="18"/>
      <c r="D68" s="22"/>
      <c r="E68" s="19"/>
      <c r="F68" s="18"/>
      <c r="G68" s="2"/>
      <c r="H68" s="2"/>
      <c r="I68" s="2"/>
      <c r="J68" s="2"/>
      <c r="K68" s="2"/>
    </row>
    <row r="69" customFormat="false" ht="26" hidden="false" customHeight="true" outlineLevel="0" collapsed="false">
      <c r="A69" s="2"/>
      <c r="B69" s="7" t="str">
        <f aca="false">IF(B23="","",B23)</f>
        <v/>
      </c>
      <c r="C69" s="18"/>
      <c r="D69" s="22"/>
      <c r="E69" s="19"/>
      <c r="F69" s="18"/>
      <c r="G69" s="2"/>
      <c r="H69" s="2"/>
      <c r="I69" s="2"/>
      <c r="J69" s="2"/>
      <c r="K69" s="2"/>
    </row>
    <row r="70" customFormat="false" ht="26" hidden="false" customHeight="true" outlineLevel="0" collapsed="false">
      <c r="A70" s="2"/>
      <c r="B70" s="7" t="str">
        <f aca="false">IF(B24="","",B24)</f>
        <v/>
      </c>
      <c r="C70" s="18"/>
      <c r="D70" s="22"/>
      <c r="E70" s="19"/>
      <c r="F70" s="18"/>
      <c r="G70" s="2"/>
      <c r="H70" s="2"/>
      <c r="I70" s="2"/>
      <c r="J70" s="2"/>
      <c r="K70" s="2"/>
    </row>
    <row r="71" customFormat="false" ht="16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customFormat="false" ht="16" hidden="false" customHeight="true" outlineLevel="0" collapsed="false">
      <c r="A72" s="2"/>
      <c r="B72" s="10" t="s">
        <v>63</v>
      </c>
      <c r="C72" s="2"/>
      <c r="D72" s="2"/>
      <c r="E72" s="2"/>
      <c r="F72" s="2"/>
      <c r="G72" s="2"/>
      <c r="H72" s="2"/>
      <c r="I72" s="2"/>
      <c r="J72" s="2"/>
      <c r="K72" s="2"/>
    </row>
    <row r="73" customFormat="false" ht="16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customFormat="false" ht="16" hidden="false" customHeight="true" outlineLevel="0" collapsed="false">
      <c r="A74" s="2"/>
      <c r="B74" s="10" t="s">
        <v>64</v>
      </c>
      <c r="C74" s="2"/>
      <c r="D74" s="2"/>
      <c r="E74" s="2"/>
      <c r="F74" s="2"/>
      <c r="G74" s="2"/>
      <c r="H74" s="2"/>
      <c r="I74" s="2"/>
      <c r="J74" s="2"/>
      <c r="K74" s="2"/>
    </row>
    <row r="75" customFormat="false" ht="16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customFormat="false" ht="16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</sheetData>
  <sheetProtection sheet="true" objects="true" scenarios="true" formatColumns="false" formatRows="false"/>
  <conditionalFormatting sqref="J13:J24">
    <cfRule type="expression" priority="2" aboveAverage="0" equalAverage="0" bottom="0" percent="0" rank="0" text="" dxfId="0">
      <formula>AND($K13=1,$J13&lt;&gt;"Entered")</formula>
    </cfRule>
  </conditionalFormatting>
  <conditionalFormatting sqref="J34:J45">
    <cfRule type="expression" priority="3" aboveAverage="0" equalAverage="0" bottom="0" percent="0" rank="0" text="" dxfId="1">
      <formula>AND($J34&lt;&gt;"",$J34&lt;&gt;"Entered")</formula>
    </cfRule>
  </conditionalFormatting>
  <conditionalFormatting sqref="F34:F45">
    <cfRule type="expression" priority="4" aboveAverage="0" equalAverage="0" bottom="0" percent="0" rank="0" text="" dxfId="2">
      <formula>F34="n.a."</formula>
    </cfRule>
  </conditionalFormatting>
  <conditionalFormatting sqref="J8">
    <cfRule type="expression" priority="5" aboveAverage="0" equalAverage="0" bottom="0" percent="0" rank="0" text="" dxfId="3">
      <formula>AND(ISNUMBER(J8),ABS(J8)&gt;0.01)</formula>
    </cfRule>
  </conditionalFormatting>
  <dataValidations count="12">
    <dataValidation allowBlank="false" errorStyle="stop" operator="between" showDropDown="false" showErrorMessage="false" showInputMessage="false" sqref="I6" type="list">
      <formula1>"Yes,No"</formula1>
      <formula2>0</formula2>
    </dataValidation>
    <dataValidation allowBlank="false" errorStyle="stop" operator="between" showDropDown="false" showErrorMessage="false" showInputMessage="false" sqref="G6" type="decimal">
      <formula1>0</formula1>
      <formula2>1000000000000</formula2>
    </dataValidation>
    <dataValidation allowBlank="false" errorStyle="stop" operator="between" showDropDown="false" showErrorMessage="false" showInputMessage="false" sqref="C13:C24" type="list">
      <formula1>"Term loan,Equipment loan,Mortgage,Line of credit,Shareholder loan,Other debt"</formula1>
      <formula2>0</formula2>
    </dataValidation>
    <dataValidation allowBlank="false" errorStyle="stop" operator="between" showDropDown="false" showErrorMessage="false" showInputMessage="false" sqref="E13:F24" type="decimal">
      <formula1>0</formula1>
      <formula2>1000000000000</formula2>
    </dataValidation>
    <dataValidation allowBlank="false" errorStyle="stop" operator="between" showDropDown="false" showErrorMessage="false" showInputMessage="false" sqref="I13:I24" type="decimal">
      <formula1>0</formula1>
      <formula2>1000000000000</formula2>
    </dataValidation>
    <dataValidation allowBlank="false" errorStyle="stop" operator="between" showDropDown="false" showErrorMessage="false" showInputMessage="false" sqref="G13:G24" type="decimal">
      <formula1>0</formula1>
      <formula2>1</formula2>
    </dataValidation>
    <dataValidation allowBlank="false" errorStyle="stop" operator="between" showDropDown="false" showErrorMessage="false" showInputMessage="false" sqref="D34:D45" type="list">
      <formula1>"Daily,Weekly,Fortnightly,Monthly,Quarterly,Annually,No scheduled payment"</formula1>
      <formula2>0</formula2>
    </dataValidation>
    <dataValidation allowBlank="false" errorStyle="stop" operator="between" showDropDown="false" showErrorMessage="false" showInputMessage="false" sqref="H34:H45" type="list">
      <formula1>"Current,Delinquent,Deferred,Closed"</formula1>
      <formula2>0</formula2>
    </dataValidation>
    <dataValidation allowBlank="false" errorStyle="stop" operator="between" showDropDown="false" showErrorMessage="false" showInputMessage="false" sqref="C34:C45" type="decimal">
      <formula1>0</formula1>
      <formula2>1000000000000</formula2>
    </dataValidation>
    <dataValidation allowBlank="false" errorStyle="stop" operator="between" showDropDown="false" showErrorMessage="false" showInputMessage="false" sqref="E34:E45" type="whole">
      <formula1>1</formula1>
      <formula2>366</formula2>
    </dataValidation>
    <dataValidation allowBlank="false" errorStyle="stop" operator="between" showDropDown="false" showErrorMessage="false" showInputMessage="false" sqref="D59:D70" type="decimal">
      <formula1>0</formula1>
      <formula2>1000000000000</formula2>
    </dataValidation>
    <dataValidation allowBlank="false" errorStyle="stop" operator="between" showDropDown="false" showErrorMessage="false" showInputMessage="false" sqref="C59:C70" type="list">
      <formula1>"Leave in place,Pay off,Refinance,To discuss"</formula1>
      <formula2>0</formula2>
    </dataValidation>
  </dataValidations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29" man="true" max="16383" min="0"/>
    <brk id="5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7"/>
    <col collapsed="false" customWidth="true" hidden="false" outlineLevel="0" max="3" min="3" style="1" width="18"/>
    <col collapsed="false" customWidth="true" hidden="false" outlineLevel="0" max="4" min="4" style="1" width="14"/>
    <col collapsed="false" customWidth="true" hidden="false" outlineLevel="0" max="6" min="5" style="1" width="16"/>
    <col collapsed="false" customWidth="true" hidden="false" outlineLevel="0" max="7" min="7" style="1" width="13"/>
    <col collapsed="false" customWidth="true" hidden="false" outlineLevel="0" max="8" min="8" style="1" width="14"/>
    <col collapsed="false" customWidth="true" hidden="false" outlineLevel="0" max="9" min="9" style="1" width="17"/>
    <col collapsed="false" customWidth="true" hidden="false" outlineLevel="0" max="10" min="10" style="1" width="24"/>
    <col collapsed="false" customWidth="true" hidden="false" outlineLevel="0" max="11" min="11" style="1" width="11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6" hidden="false" customHeight="true" outlineLevel="0" collapsed="false">
      <c r="A2" s="2"/>
      <c r="B2" s="3" t="s">
        <v>65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10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30" hidden="false" customHeight="true" outlineLevel="0" collapsed="false">
      <c r="A5" s="2"/>
      <c r="B5" s="7" t="s">
        <v>23</v>
      </c>
      <c r="C5" s="7"/>
      <c r="D5" s="7"/>
      <c r="E5" s="7"/>
      <c r="F5" s="7" t="s">
        <v>24</v>
      </c>
      <c r="G5" s="7" t="s">
        <v>25</v>
      </c>
      <c r="H5" s="7"/>
      <c r="I5" s="7" t="s">
        <v>26</v>
      </c>
      <c r="J5" s="7"/>
      <c r="K5" s="2"/>
    </row>
    <row r="6" customFormat="false" ht="16" hidden="false" customHeight="true" outlineLevel="0" collapsed="false">
      <c r="A6" s="2"/>
      <c r="B6" s="11" t="s">
        <v>66</v>
      </c>
      <c r="C6" s="2"/>
      <c r="D6" s="2"/>
      <c r="E6" s="2"/>
      <c r="F6" s="12" t="n">
        <v>46296</v>
      </c>
      <c r="G6" s="13" t="n">
        <v>95000</v>
      </c>
      <c r="H6" s="2"/>
      <c r="I6" s="11" t="s">
        <v>67</v>
      </c>
      <c r="J6" s="2"/>
      <c r="K6" s="2"/>
    </row>
    <row r="7" customFormat="false" ht="16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customFormat="false" ht="30" hidden="false" customHeight="true" outlineLevel="0" collapsed="false">
      <c r="A8" s="2"/>
      <c r="B8" s="2" t="s">
        <v>27</v>
      </c>
      <c r="C8" s="2"/>
      <c r="D8" s="2"/>
      <c r="E8" s="2"/>
      <c r="F8" s="14" t="n">
        <f aca="false">IF(SUM(K13:K24)=0,"n.a.",IF(OR(COUNT(F13:F24)&lt;&gt;SUM(K13:K24),COUNTIFS(F13:F24,"&lt;0")&gt;0),"n.a.",SUM(F13:F24)))</f>
        <v>95000</v>
      </c>
      <c r="G8" s="7" t="s">
        <v>28</v>
      </c>
      <c r="H8" s="7"/>
      <c r="I8" s="7"/>
      <c r="J8" s="15" t="n">
        <f aca="false">IF(AND(ISNUMBER(F8),ISNUMBER(G6)),F8-G6,"n.a.")</f>
        <v>0</v>
      </c>
      <c r="K8" s="2"/>
    </row>
    <row r="9" customFormat="false" ht="30" hidden="false" customHeight="true" outlineLevel="0" collapsed="false">
      <c r="A9" s="2"/>
      <c r="B9" s="2" t="s">
        <v>29</v>
      </c>
      <c r="C9" s="2"/>
      <c r="D9" s="2"/>
      <c r="E9" s="2"/>
      <c r="F9" s="14" t="n">
        <f aca="false">F48</f>
        <v>3200</v>
      </c>
      <c r="G9" s="7" t="s">
        <v>30</v>
      </c>
      <c r="H9" s="7"/>
      <c r="I9" s="7"/>
      <c r="J9" s="14" t="n">
        <f aca="false">IF(SUM(K13:K24)=0,"n.a.",SUMIFS(I13:I24,C13:C24,"Line of credit"))</f>
        <v>75000</v>
      </c>
      <c r="K9" s="2"/>
    </row>
    <row r="10" customFormat="false" ht="16" hidden="false" customHeight="true" outlineLevel="0" collapsed="false">
      <c r="A10" s="2"/>
      <c r="B10" s="16" t="str">
        <f aca="false">IF(SUM(K13:K24)=0,"Enter your existing debt. Blank inputs do not mean zero.",IF(OR(B6="",NOT(ISNUMBER(F6)),I6&lt;&gt;"Yes",NOT(ISNUMBER(G6))),"Complete the header, source balance and account-coverage confirmation.",IF(OR(NOT(ISNUMBER(F8)),NOT(ISNUMBER(F9))),"Required balances or payment inputs are missing. Complete the flagged rows.",IF(ABS(F8-G6)&gt;0.01,"Covered debt does not reconcile. Review the source balance and account coverage.","Covered balances reconcile. Review each account and payment detail before sharing."))))</f>
        <v>Covered balances reconcile. Review each account and payment detail before sharing.</v>
      </c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customFormat="false" ht="30" hidden="false" customHeight="true" outlineLevel="0" collapsed="false">
      <c r="A12" s="2"/>
      <c r="B12" s="17" t="s">
        <v>31</v>
      </c>
      <c r="C12" s="17" t="s">
        <v>32</v>
      </c>
      <c r="D12" s="17" t="s">
        <v>33</v>
      </c>
      <c r="E12" s="17" t="s">
        <v>34</v>
      </c>
      <c r="F12" s="17" t="s">
        <v>35</v>
      </c>
      <c r="G12" s="17" t="s">
        <v>36</v>
      </c>
      <c r="H12" s="17" t="s">
        <v>37</v>
      </c>
      <c r="I12" s="17" t="s">
        <v>38</v>
      </c>
      <c r="J12" s="17" t="s">
        <v>39</v>
      </c>
      <c r="K12" s="10" t="s">
        <v>40</v>
      </c>
    </row>
    <row r="13" customFormat="false" ht="22" hidden="false" customHeight="true" outlineLevel="0" collapsed="false">
      <c r="A13" s="2"/>
      <c r="B13" s="18" t="s">
        <v>68</v>
      </c>
      <c r="C13" s="18" t="s">
        <v>69</v>
      </c>
      <c r="D13" s="19" t="n">
        <v>45566</v>
      </c>
      <c r="E13" s="20" t="n">
        <v>60000</v>
      </c>
      <c r="F13" s="20" t="n">
        <v>48000</v>
      </c>
      <c r="G13" s="21" t="n">
        <v>0.085</v>
      </c>
      <c r="H13" s="12" t="n">
        <v>47027</v>
      </c>
      <c r="I13" s="20"/>
      <c r="J13" s="5" t="str">
        <f aca="false">IF(K13=0,"",IF(B13="","Add creditor",IF(C13="","Choose debt type",IF(OR(NOT(ISNUMBER(D13)),D13&lt;=0),"Add original date",IF(OR(NOT(ISNUMBER(E13)),E13&lt;0),"Add original amount",IF(OR(NOT(ISNUMBER(F13)),F13&lt;0),"Add current balance",IF(OR(NOT(ISNUMBER(G13)),G13&lt;0,G13&gt;1),"Add rate (0 if none)",IF(OR(NOT(ISNUMBER(H13)),H13&lt;=0),"Add maturity date",IF(AND(C13="Line of credit",OR(NOT(ISNUMBER(I13)),I13&lt;F13)),"Check LOC limit","Entered")))))))))</f>
        <v>Entered</v>
      </c>
      <c r="K13" s="10" t="n">
        <f aca="false">IF(COUNTA(B13:I13,C34:E34,G34:I34,C59:F59)=0,0,1)</f>
        <v>1</v>
      </c>
    </row>
    <row r="14" customFormat="false" ht="22" hidden="false" customHeight="true" outlineLevel="0" collapsed="false">
      <c r="A14" s="2"/>
      <c r="B14" s="18" t="s">
        <v>70</v>
      </c>
      <c r="C14" s="18" t="s">
        <v>71</v>
      </c>
      <c r="D14" s="19" t="n">
        <v>45931</v>
      </c>
      <c r="E14" s="20" t="n">
        <v>20000</v>
      </c>
      <c r="F14" s="20" t="n">
        <v>12000</v>
      </c>
      <c r="G14" s="21" t="n">
        <v>0.12</v>
      </c>
      <c r="H14" s="12" t="n">
        <v>46661</v>
      </c>
      <c r="I14" s="20"/>
      <c r="J14" s="5" t="str">
        <f aca="false">IF(K14=0,"",IF(B14="","Add creditor",IF(C14="","Choose debt type",IF(OR(NOT(ISNUMBER(D14)),D14&lt;=0),"Add original date",IF(OR(NOT(ISNUMBER(E14)),E14&lt;0),"Add original amount",IF(OR(NOT(ISNUMBER(F14)),F14&lt;0),"Add current balance",IF(OR(NOT(ISNUMBER(G14)),G14&lt;0,G14&gt;1),"Add rate (0 if none)",IF(OR(NOT(ISNUMBER(H14)),H14&lt;=0),"Add maturity date",IF(AND(C14="Line of credit",OR(NOT(ISNUMBER(I14)),I14&lt;F14)),"Check LOC limit","Entered")))))))))</f>
        <v>Entered</v>
      </c>
      <c r="K14" s="10" t="n">
        <f aca="false">IF(COUNTA(B14:I14,C35:E35,G35:I35,C60:F60)=0,0,1)</f>
        <v>1</v>
      </c>
    </row>
    <row r="15" customFormat="false" ht="22" hidden="false" customHeight="true" outlineLevel="0" collapsed="false">
      <c r="A15" s="2"/>
      <c r="B15" s="18" t="s">
        <v>72</v>
      </c>
      <c r="C15" s="18" t="s">
        <v>73</v>
      </c>
      <c r="D15" s="19" t="n">
        <v>46023</v>
      </c>
      <c r="E15" s="20" t="n">
        <v>20000</v>
      </c>
      <c r="F15" s="20" t="n">
        <v>20000</v>
      </c>
      <c r="G15" s="21" t="n">
        <v>0.095</v>
      </c>
      <c r="H15" s="12" t="n">
        <v>46388</v>
      </c>
      <c r="I15" s="20" t="n">
        <v>75000</v>
      </c>
      <c r="J15" s="5" t="str">
        <f aca="false">IF(K15=0,"",IF(B15="","Add creditor",IF(C15="","Choose debt type",IF(OR(NOT(ISNUMBER(D15)),D15&lt;=0),"Add original date",IF(OR(NOT(ISNUMBER(E15)),E15&lt;0),"Add original amount",IF(OR(NOT(ISNUMBER(F15)),F15&lt;0),"Add current balance",IF(OR(NOT(ISNUMBER(G15)),G15&lt;0,G15&gt;1),"Add rate (0 if none)",IF(OR(NOT(ISNUMBER(H15)),H15&lt;=0),"Add maturity date",IF(AND(C15="Line of credit",OR(NOT(ISNUMBER(I15)),I15&lt;F15)),"Check LOC limit","Entered")))))))))</f>
        <v>Entered</v>
      </c>
      <c r="K15" s="10" t="n">
        <f aca="false">IF(COUNTA(B15:I15,C36:E36,G36:I36,C61:F61)=0,0,1)</f>
        <v>1</v>
      </c>
    </row>
    <row r="16" customFormat="false" ht="22" hidden="false" customHeight="true" outlineLevel="0" collapsed="false">
      <c r="A16" s="2"/>
      <c r="B16" s="18" t="s">
        <v>74</v>
      </c>
      <c r="C16" s="18" t="s">
        <v>75</v>
      </c>
      <c r="D16" s="19" t="n">
        <v>45658</v>
      </c>
      <c r="E16" s="20" t="n">
        <v>18000</v>
      </c>
      <c r="F16" s="20" t="n">
        <v>15000</v>
      </c>
      <c r="G16" s="21" t="n">
        <v>0.04</v>
      </c>
      <c r="H16" s="12" t="n">
        <v>47484</v>
      </c>
      <c r="I16" s="20"/>
      <c r="J16" s="5" t="str">
        <f aca="false">IF(K16=0,"",IF(B16="","Add creditor",IF(C16="","Choose debt type",IF(OR(NOT(ISNUMBER(D16)),D16&lt;=0),"Add original date",IF(OR(NOT(ISNUMBER(E16)),E16&lt;0),"Add original amount",IF(OR(NOT(ISNUMBER(F16)),F16&lt;0),"Add current balance",IF(OR(NOT(ISNUMBER(G16)),G16&lt;0,G16&gt;1),"Add rate (0 if none)",IF(OR(NOT(ISNUMBER(H16)),H16&lt;=0),"Add maturity date",IF(AND(C16="Line of credit",OR(NOT(ISNUMBER(I16)),I16&lt;F16)),"Check LOC limit","Entered")))))))))</f>
        <v>Entered</v>
      </c>
      <c r="K16" s="10" t="n">
        <f aca="false">IF(COUNTA(B16:I16,C37:E37,G37:I37,C62:F62)=0,0,1)</f>
        <v>1</v>
      </c>
    </row>
    <row r="17" customFormat="false" ht="22" hidden="false" customHeight="true" outlineLevel="0" collapsed="false">
      <c r="A17" s="2"/>
      <c r="B17" s="18"/>
      <c r="C17" s="18"/>
      <c r="D17" s="19"/>
      <c r="E17" s="20"/>
      <c r="F17" s="20"/>
      <c r="G17" s="21"/>
      <c r="H17" s="12"/>
      <c r="I17" s="20"/>
      <c r="J17" s="5" t="str">
        <f aca="false">IF(K17=0,"",IF(B17="","Add creditor",IF(C17="","Choose debt type",IF(OR(NOT(ISNUMBER(D17)),D17&lt;=0),"Add original date",IF(OR(NOT(ISNUMBER(E17)),E17&lt;0),"Add original amount",IF(OR(NOT(ISNUMBER(F17)),F17&lt;0),"Add current balance",IF(OR(NOT(ISNUMBER(G17)),G17&lt;0,G17&gt;1),"Add rate (0 if none)",IF(OR(NOT(ISNUMBER(H17)),H17&lt;=0),"Add maturity date",IF(AND(C17="Line of credit",OR(NOT(ISNUMBER(I17)),I17&lt;F17)),"Check LOC limit","Entered")))))))))</f>
        <v/>
      </c>
      <c r="K17" s="10" t="n">
        <f aca="false">IF(COUNTA(B17:I17,C38:E38,G38:I38,C63:F63)=0,0,1)</f>
        <v>0</v>
      </c>
    </row>
    <row r="18" customFormat="false" ht="22" hidden="false" customHeight="true" outlineLevel="0" collapsed="false">
      <c r="A18" s="2"/>
      <c r="B18" s="18"/>
      <c r="C18" s="18"/>
      <c r="D18" s="19"/>
      <c r="E18" s="20"/>
      <c r="F18" s="20"/>
      <c r="G18" s="21"/>
      <c r="H18" s="12"/>
      <c r="I18" s="20"/>
      <c r="J18" s="5" t="str">
        <f aca="false">IF(K18=0,"",IF(B18="","Add creditor",IF(C18="","Choose debt type",IF(OR(NOT(ISNUMBER(D18)),D18&lt;=0),"Add original date",IF(OR(NOT(ISNUMBER(E18)),E18&lt;0),"Add original amount",IF(OR(NOT(ISNUMBER(F18)),F18&lt;0),"Add current balance",IF(OR(NOT(ISNUMBER(G18)),G18&lt;0,G18&gt;1),"Add rate (0 if none)",IF(OR(NOT(ISNUMBER(H18)),H18&lt;=0),"Add maturity date",IF(AND(C18="Line of credit",OR(NOT(ISNUMBER(I18)),I18&lt;F18)),"Check LOC limit","Entered")))))))))</f>
        <v/>
      </c>
      <c r="K18" s="10" t="n">
        <f aca="false">IF(COUNTA(B18:I18,C39:E39,G39:I39,C64:F64)=0,0,1)</f>
        <v>0</v>
      </c>
    </row>
    <row r="19" customFormat="false" ht="22" hidden="false" customHeight="true" outlineLevel="0" collapsed="false">
      <c r="A19" s="2"/>
      <c r="B19" s="18"/>
      <c r="C19" s="18"/>
      <c r="D19" s="19"/>
      <c r="E19" s="20"/>
      <c r="F19" s="20"/>
      <c r="G19" s="21"/>
      <c r="H19" s="12"/>
      <c r="I19" s="20"/>
      <c r="J19" s="5" t="str">
        <f aca="false">IF(K19=0,"",IF(B19="","Add creditor",IF(C19="","Choose debt type",IF(OR(NOT(ISNUMBER(D19)),D19&lt;=0),"Add original date",IF(OR(NOT(ISNUMBER(E19)),E19&lt;0),"Add original amount",IF(OR(NOT(ISNUMBER(F19)),F19&lt;0),"Add current balance",IF(OR(NOT(ISNUMBER(G19)),G19&lt;0,G19&gt;1),"Add rate (0 if none)",IF(OR(NOT(ISNUMBER(H19)),H19&lt;=0),"Add maturity date",IF(AND(C19="Line of credit",OR(NOT(ISNUMBER(I19)),I19&lt;F19)),"Check LOC limit","Entered")))))))))</f>
        <v/>
      </c>
      <c r="K19" s="10" t="n">
        <f aca="false">IF(COUNTA(B19:I19,C40:E40,G40:I40,C65:F65)=0,0,1)</f>
        <v>0</v>
      </c>
    </row>
    <row r="20" customFormat="false" ht="22" hidden="false" customHeight="true" outlineLevel="0" collapsed="false">
      <c r="A20" s="2"/>
      <c r="B20" s="18"/>
      <c r="C20" s="18"/>
      <c r="D20" s="19"/>
      <c r="E20" s="20"/>
      <c r="F20" s="20"/>
      <c r="G20" s="21"/>
      <c r="H20" s="12"/>
      <c r="I20" s="20"/>
      <c r="J20" s="5" t="str">
        <f aca="false">IF(K20=0,"",IF(B20="","Add creditor",IF(C20="","Choose debt type",IF(OR(NOT(ISNUMBER(D20)),D20&lt;=0),"Add original date",IF(OR(NOT(ISNUMBER(E20)),E20&lt;0),"Add original amount",IF(OR(NOT(ISNUMBER(F20)),F20&lt;0),"Add current balance",IF(OR(NOT(ISNUMBER(G20)),G20&lt;0,G20&gt;1),"Add rate (0 if none)",IF(OR(NOT(ISNUMBER(H20)),H20&lt;=0),"Add maturity date",IF(AND(C20="Line of credit",OR(NOT(ISNUMBER(I20)),I20&lt;F20)),"Check LOC limit","Entered")))))))))</f>
        <v/>
      </c>
      <c r="K20" s="10" t="n">
        <f aca="false">IF(COUNTA(B20:I20,C41:E41,G41:I41,C66:F66)=0,0,1)</f>
        <v>0</v>
      </c>
    </row>
    <row r="21" customFormat="false" ht="22" hidden="false" customHeight="true" outlineLevel="0" collapsed="false">
      <c r="A21" s="2"/>
      <c r="B21" s="18"/>
      <c r="C21" s="18"/>
      <c r="D21" s="19"/>
      <c r="E21" s="20"/>
      <c r="F21" s="20"/>
      <c r="G21" s="21"/>
      <c r="H21" s="12"/>
      <c r="I21" s="20"/>
      <c r="J21" s="5" t="str">
        <f aca="false">IF(K21=0,"",IF(B21="","Add creditor",IF(C21="","Choose debt type",IF(OR(NOT(ISNUMBER(D21)),D21&lt;=0),"Add original date",IF(OR(NOT(ISNUMBER(E21)),E21&lt;0),"Add original amount",IF(OR(NOT(ISNUMBER(F21)),F21&lt;0),"Add current balance",IF(OR(NOT(ISNUMBER(G21)),G21&lt;0,G21&gt;1),"Add rate (0 if none)",IF(OR(NOT(ISNUMBER(H21)),H21&lt;=0),"Add maturity date",IF(AND(C21="Line of credit",OR(NOT(ISNUMBER(I21)),I21&lt;F21)),"Check LOC limit","Entered")))))))))</f>
        <v/>
      </c>
      <c r="K21" s="10" t="n">
        <f aca="false">IF(COUNTA(B21:I21,C42:E42,G42:I42,C67:F67)=0,0,1)</f>
        <v>0</v>
      </c>
    </row>
    <row r="22" customFormat="false" ht="22" hidden="false" customHeight="true" outlineLevel="0" collapsed="false">
      <c r="A22" s="2"/>
      <c r="B22" s="18"/>
      <c r="C22" s="18"/>
      <c r="D22" s="19"/>
      <c r="E22" s="20"/>
      <c r="F22" s="20"/>
      <c r="G22" s="21"/>
      <c r="H22" s="12"/>
      <c r="I22" s="20"/>
      <c r="J22" s="5" t="str">
        <f aca="false">IF(K22=0,"",IF(B22="","Add creditor",IF(C22="","Choose debt type",IF(OR(NOT(ISNUMBER(D22)),D22&lt;=0),"Add original date",IF(OR(NOT(ISNUMBER(E22)),E22&lt;0),"Add original amount",IF(OR(NOT(ISNUMBER(F22)),F22&lt;0),"Add current balance",IF(OR(NOT(ISNUMBER(G22)),G22&lt;0,G22&gt;1),"Add rate (0 if none)",IF(OR(NOT(ISNUMBER(H22)),H22&lt;=0),"Add maturity date",IF(AND(C22="Line of credit",OR(NOT(ISNUMBER(I22)),I22&lt;F22)),"Check LOC limit","Entered")))))))))</f>
        <v/>
      </c>
      <c r="K22" s="10" t="n">
        <f aca="false">IF(COUNTA(B22:I22,C43:E43,G43:I43,C68:F68)=0,0,1)</f>
        <v>0</v>
      </c>
    </row>
    <row r="23" customFormat="false" ht="22" hidden="false" customHeight="true" outlineLevel="0" collapsed="false">
      <c r="A23" s="2"/>
      <c r="B23" s="18"/>
      <c r="C23" s="18"/>
      <c r="D23" s="19"/>
      <c r="E23" s="20"/>
      <c r="F23" s="20"/>
      <c r="G23" s="21"/>
      <c r="H23" s="12"/>
      <c r="I23" s="20"/>
      <c r="J23" s="5" t="str">
        <f aca="false">IF(K23=0,"",IF(B23="","Add creditor",IF(C23="","Choose debt type",IF(OR(NOT(ISNUMBER(D23)),D23&lt;=0),"Add original date",IF(OR(NOT(ISNUMBER(E23)),E23&lt;0),"Add original amount",IF(OR(NOT(ISNUMBER(F23)),F23&lt;0),"Add current balance",IF(OR(NOT(ISNUMBER(G23)),G23&lt;0,G23&gt;1),"Add rate (0 if none)",IF(OR(NOT(ISNUMBER(H23)),H23&lt;=0),"Add maturity date",IF(AND(C23="Line of credit",OR(NOT(ISNUMBER(I23)),I23&lt;F23)),"Check LOC limit","Entered")))))))))</f>
        <v/>
      </c>
      <c r="K23" s="10" t="n">
        <f aca="false">IF(COUNTA(B23:I23,C44:E44,G44:I44,C69:F69)=0,0,1)</f>
        <v>0</v>
      </c>
    </row>
    <row r="24" customFormat="false" ht="22" hidden="false" customHeight="true" outlineLevel="0" collapsed="false">
      <c r="A24" s="2"/>
      <c r="B24" s="18"/>
      <c r="C24" s="18"/>
      <c r="D24" s="19"/>
      <c r="E24" s="20"/>
      <c r="F24" s="20"/>
      <c r="G24" s="21"/>
      <c r="H24" s="12"/>
      <c r="I24" s="20"/>
      <c r="J24" s="5" t="str">
        <f aca="false">IF(K24=0,"",IF(B24="","Add creditor",IF(C24="","Choose debt type",IF(OR(NOT(ISNUMBER(D24)),D24&lt;=0),"Add original date",IF(OR(NOT(ISNUMBER(E24)),E24&lt;0),"Add original amount",IF(OR(NOT(ISNUMBER(F24)),F24&lt;0),"Add current balance",IF(OR(NOT(ISNUMBER(G24)),G24&lt;0,G24&gt;1),"Add rate (0 if none)",IF(OR(NOT(ISNUMBER(H24)),H24&lt;=0),"Add maturity date",IF(AND(C24="Line of credit",OR(NOT(ISNUMBER(I24)),I24&lt;F24)),"Check LOC limit","Entered")))))))))</f>
        <v/>
      </c>
      <c r="K24" s="10" t="n">
        <f aca="false">IF(COUNTA(B24:I24,C45:E45,G45:I45,C70:F70)=0,0,1)</f>
        <v>0</v>
      </c>
    </row>
    <row r="25" customFormat="false" ht="16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6" hidden="false" customHeight="true" outlineLevel="0" collapsed="false">
      <c r="A26" s="2"/>
      <c r="B26" s="10" t="s">
        <v>41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6" hidden="false" customHeight="true" outlineLevel="0" collapsed="false">
      <c r="A27" s="2"/>
      <c r="B27" s="10" t="s">
        <v>42</v>
      </c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6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6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6" hidden="false" customHeight="true" outlineLevel="0" collapsed="false">
      <c r="A30" s="2"/>
      <c r="B30" s="3" t="s">
        <v>43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10" t="s">
        <v>44</v>
      </c>
      <c r="C31" s="2"/>
      <c r="D31" s="2"/>
      <c r="E31" s="2"/>
      <c r="F31" s="2"/>
      <c r="G31" s="2"/>
      <c r="H31" s="2"/>
      <c r="I31" s="2"/>
      <c r="J31" s="2"/>
      <c r="K31" s="2"/>
    </row>
    <row r="32" customFormat="false" ht="16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30" hidden="false" customHeight="true" outlineLevel="0" collapsed="false">
      <c r="A33" s="2"/>
      <c r="B33" s="17" t="s">
        <v>45</v>
      </c>
      <c r="C33" s="17" t="s">
        <v>46</v>
      </c>
      <c r="D33" s="17" t="s">
        <v>47</v>
      </c>
      <c r="E33" s="17" t="s">
        <v>48</v>
      </c>
      <c r="F33" s="17" t="s">
        <v>49</v>
      </c>
      <c r="G33" s="17" t="s">
        <v>50</v>
      </c>
      <c r="H33" s="17" t="s">
        <v>51</v>
      </c>
      <c r="I33" s="17" t="s">
        <v>52</v>
      </c>
      <c r="J33" s="17" t="s">
        <v>53</v>
      </c>
      <c r="K33" s="2"/>
    </row>
    <row r="34" customFormat="false" ht="26" hidden="false" customHeight="true" outlineLevel="0" collapsed="false">
      <c r="A34" s="2"/>
      <c r="B34" s="7" t="str">
        <f aca="false">IF(B13="","",B13)</f>
        <v>Equipment lender</v>
      </c>
      <c r="C34" s="22" t="n">
        <v>1500</v>
      </c>
      <c r="D34" s="18" t="s">
        <v>76</v>
      </c>
      <c r="E34" s="23"/>
      <c r="F34" s="24" t="n">
        <f aca="false">IF(K13=0,"",IF(OR(NOT(ISNUMBER(C34)),C34&lt;0,NOT(OR(D34="Daily",D34="Weekly",D34="Fortnightly",D34="Monthly",D34="Quarterly",D34="Annually",D34="No scheduled payment")),AND(D34="Daily",OR(NOT(ISNUMBER(E34)),E34&lt;1,E34&gt;366,MOD(E34,1)&lt;&gt;0)),AND(D34="No scheduled payment",C34&lt;&gt;0)),"n.a.",IF(D34="Daily",C34*E34/12,IF(D34="Weekly",C34*52/12,IF(D34="Fortnightly",C34*26/12,IF(D34="Quarterly",C34/3,IF(D34="Annually",C34/12,C34)))))))</f>
        <v>1500</v>
      </c>
      <c r="G34" s="18" t="s">
        <v>77</v>
      </c>
      <c r="H34" s="18" t="s">
        <v>78</v>
      </c>
      <c r="I34" s="18" t="s">
        <v>79</v>
      </c>
      <c r="J34" s="7" t="str">
        <f aca="false">IF(K13=0,"",IF(B13="","Add creditor",IF(OR(NOT(ISNUMBER(C34)),C34&lt;0),"Add contract payment",IF(NOT(OR(D34="Daily",D34="Weekly",D34="Fortnightly",D34="Monthly",D34="Quarterly",D34="Annually",D34="No scheduled payment")),"Choose frequency",IF(AND(D34="Daily",OR(NOT(ISNUMBER(E34)),E34&lt;1,E34&gt;366,MOD(E34,1)&lt;&gt;0)),"Enter annual daily count",IF(AND(D34="No scheduled payment",C34&lt;&gt;0),"Use 0 for no payment",IF(G34="","Add collateral / None",IF(H34="","Choose status",IF(AND(D34="Daily",I34=""),"Add daily-count source","Entered")))))))))</f>
        <v>Entered</v>
      </c>
      <c r="K34" s="2"/>
    </row>
    <row r="35" customFormat="false" ht="26" hidden="false" customHeight="true" outlineLevel="0" collapsed="false">
      <c r="A35" s="2"/>
      <c r="B35" s="7" t="str">
        <f aca="false">IF(B14="","",B14)</f>
        <v>Working capital lender</v>
      </c>
      <c r="C35" s="22" t="n">
        <v>300</v>
      </c>
      <c r="D35" s="18" t="s">
        <v>80</v>
      </c>
      <c r="E35" s="23"/>
      <c r="F35" s="24" t="n">
        <f aca="false">IF(K14=0,"",IF(OR(NOT(ISNUMBER(C35)),C35&lt;0,NOT(OR(D35="Daily",D35="Weekly",D35="Fortnightly",D35="Monthly",D35="Quarterly",D35="Annually",D35="No scheduled payment")),AND(D35="Daily",OR(NOT(ISNUMBER(E35)),E35&lt;1,E35&gt;366,MOD(E35,1)&lt;&gt;0)),AND(D35="No scheduled payment",C35&lt;&gt;0)),"n.a.",IF(D35="Daily",C35*E35/12,IF(D35="Weekly",C35*52/12,IF(D35="Fortnightly",C35*26/12,IF(D35="Quarterly",C35/3,IF(D35="Annually",C35/12,C35)))))))</f>
        <v>1300</v>
      </c>
      <c r="G35" s="18" t="s">
        <v>81</v>
      </c>
      <c r="H35" s="18" t="s">
        <v>78</v>
      </c>
      <c r="I35" s="18" t="s">
        <v>82</v>
      </c>
      <c r="J35" s="7" t="str">
        <f aca="false">IF(K14=0,"",IF(B14="","Add creditor",IF(OR(NOT(ISNUMBER(C35)),C35&lt;0),"Add contract payment",IF(NOT(OR(D35="Daily",D35="Weekly",D35="Fortnightly",D35="Monthly",D35="Quarterly",D35="Annually",D35="No scheduled payment")),"Choose frequency",IF(AND(D35="Daily",OR(NOT(ISNUMBER(E35)),E35&lt;1,E35&gt;366,MOD(E35,1)&lt;&gt;0)),"Enter annual daily count",IF(AND(D35="No scheduled payment",C35&lt;&gt;0),"Use 0 for no payment",IF(G35="","Add collateral / None",IF(H35="","Choose status",IF(AND(D35="Daily",I35=""),"Add daily-count source","Entered")))))))))</f>
        <v>Entered</v>
      </c>
      <c r="K35" s="2"/>
    </row>
    <row r="36" customFormat="false" ht="26" hidden="false" customHeight="true" outlineLevel="0" collapsed="false">
      <c r="A36" s="2"/>
      <c r="B36" s="7" t="str">
        <f aca="false">IF(B15="","",B15)</f>
        <v>Operating bank</v>
      </c>
      <c r="C36" s="22" t="n">
        <v>250</v>
      </c>
      <c r="D36" s="18" t="s">
        <v>76</v>
      </c>
      <c r="E36" s="23"/>
      <c r="F36" s="24" t="n">
        <f aca="false">IF(K15=0,"",IF(OR(NOT(ISNUMBER(C36)),C36&lt;0,NOT(OR(D36="Daily",D36="Weekly",D36="Fortnightly",D36="Monthly",D36="Quarterly",D36="Annually",D36="No scheduled payment")),AND(D36="Daily",OR(NOT(ISNUMBER(E36)),E36&lt;1,E36&gt;366,MOD(E36,1)&lt;&gt;0)),AND(D36="No scheduled payment",C36&lt;&gt;0)),"n.a.",IF(D36="Daily",C36*E36/12,IF(D36="Weekly",C36*52/12,IF(D36="Fortnightly",C36*26/12,IF(D36="Quarterly",C36/3,IF(D36="Annually",C36/12,C36)))))))</f>
        <v>250</v>
      </c>
      <c r="G36" s="18" t="s">
        <v>83</v>
      </c>
      <c r="H36" s="18" t="s">
        <v>78</v>
      </c>
      <c r="I36" s="18" t="s">
        <v>84</v>
      </c>
      <c r="J36" s="7" t="str">
        <f aca="false">IF(K15=0,"",IF(B15="","Add creditor",IF(OR(NOT(ISNUMBER(C36)),C36&lt;0),"Add contract payment",IF(NOT(OR(D36="Daily",D36="Weekly",D36="Fortnightly",D36="Monthly",D36="Quarterly",D36="Annually",D36="No scheduled payment")),"Choose frequency",IF(AND(D36="Daily",OR(NOT(ISNUMBER(E36)),E36&lt;1,E36&gt;366,MOD(E36,1)&lt;&gt;0)),"Enter annual daily count",IF(AND(D36="No scheduled payment",C36&lt;&gt;0),"Use 0 for no payment",IF(G36="","Add collateral / None",IF(H36="","Choose status",IF(AND(D36="Daily",I36=""),"Add daily-count source","Entered")))))))))</f>
        <v>Entered</v>
      </c>
      <c r="K36" s="2"/>
    </row>
    <row r="37" customFormat="false" ht="26" hidden="false" customHeight="true" outlineLevel="0" collapsed="false">
      <c r="A37" s="2"/>
      <c r="B37" s="7" t="str">
        <f aca="false">IF(B16="","",B16)</f>
        <v>Shareholder note</v>
      </c>
      <c r="C37" s="22" t="n">
        <v>150</v>
      </c>
      <c r="D37" s="18" t="s">
        <v>76</v>
      </c>
      <c r="E37" s="23"/>
      <c r="F37" s="24" t="n">
        <f aca="false">IF(K16=0,"",IF(OR(NOT(ISNUMBER(C37)),C37&lt;0,NOT(OR(D37="Daily",D37="Weekly",D37="Fortnightly",D37="Monthly",D37="Quarterly",D37="Annually",D37="No scheduled payment")),AND(D37="Daily",OR(NOT(ISNUMBER(E37)),E37&lt;1,E37&gt;366,MOD(E37,1)&lt;&gt;0)),AND(D37="No scheduled payment",C37&lt;&gt;0)),"n.a.",IF(D37="Daily",C37*E37/12,IF(D37="Weekly",C37*52/12,IF(D37="Fortnightly",C37*26/12,IF(D37="Quarterly",C37/3,IF(D37="Annually",C37/12,C37)))))))</f>
        <v>150</v>
      </c>
      <c r="G37" s="18" t="s">
        <v>81</v>
      </c>
      <c r="H37" s="18" t="s">
        <v>78</v>
      </c>
      <c r="I37" s="18" t="s">
        <v>85</v>
      </c>
      <c r="J37" s="7" t="str">
        <f aca="false">IF(K16=0,"",IF(B16="","Add creditor",IF(OR(NOT(ISNUMBER(C37)),C37&lt;0),"Add contract payment",IF(NOT(OR(D37="Daily",D37="Weekly",D37="Fortnightly",D37="Monthly",D37="Quarterly",D37="Annually",D37="No scheduled payment")),"Choose frequency",IF(AND(D37="Daily",OR(NOT(ISNUMBER(E37)),E37&lt;1,E37&gt;366,MOD(E37,1)&lt;&gt;0)),"Enter annual daily count",IF(AND(D37="No scheduled payment",C37&lt;&gt;0),"Use 0 for no payment",IF(G37="","Add collateral / None",IF(H37="","Choose status",IF(AND(D37="Daily",I37=""),"Add daily-count source","Entered")))))))))</f>
        <v>Entered</v>
      </c>
      <c r="K37" s="2"/>
    </row>
    <row r="38" customFormat="false" ht="26" hidden="false" customHeight="true" outlineLevel="0" collapsed="false">
      <c r="A38" s="2"/>
      <c r="B38" s="7" t="str">
        <f aca="false">IF(B17="","",B17)</f>
        <v/>
      </c>
      <c r="C38" s="22"/>
      <c r="D38" s="18"/>
      <c r="E38" s="23"/>
      <c r="F38" s="24" t="str">
        <f aca="false">IF(K17=0,"",IF(OR(NOT(ISNUMBER(C38)),C38&lt;0,NOT(OR(D38="Daily",D38="Weekly",D38="Fortnightly",D38="Monthly",D38="Quarterly",D38="Annually",D38="No scheduled payment")),AND(D38="Daily",OR(NOT(ISNUMBER(E38)),E38&lt;1,E38&gt;366,MOD(E38,1)&lt;&gt;0)),AND(D38="No scheduled payment",C38&lt;&gt;0)),"n.a.",IF(D38="Daily",C38*E38/12,IF(D38="Weekly",C38*52/12,IF(D38="Fortnightly",C38*26/12,IF(D38="Quarterly",C38/3,IF(D38="Annually",C38/12,C38)))))))</f>
        <v/>
      </c>
      <c r="G38" s="18"/>
      <c r="H38" s="18"/>
      <c r="I38" s="18"/>
      <c r="J38" s="7" t="str">
        <f aca="false">IF(K17=0,"",IF(B17="","Add creditor",IF(OR(NOT(ISNUMBER(C38)),C38&lt;0),"Add contract payment",IF(NOT(OR(D38="Daily",D38="Weekly",D38="Fortnightly",D38="Monthly",D38="Quarterly",D38="Annually",D38="No scheduled payment")),"Choose frequency",IF(AND(D38="Daily",OR(NOT(ISNUMBER(E38)),E38&lt;1,E38&gt;366,MOD(E38,1)&lt;&gt;0)),"Enter annual daily count",IF(AND(D38="No scheduled payment",C38&lt;&gt;0),"Use 0 for no payment",IF(G38="","Add collateral / None",IF(H38="","Choose status",IF(AND(D38="Daily",I38=""),"Add daily-count source","Entered")))))))))</f>
        <v/>
      </c>
      <c r="K38" s="2"/>
    </row>
    <row r="39" customFormat="false" ht="26" hidden="false" customHeight="true" outlineLevel="0" collapsed="false">
      <c r="A39" s="2"/>
      <c r="B39" s="7" t="str">
        <f aca="false">IF(B18="","",B18)</f>
        <v/>
      </c>
      <c r="C39" s="22"/>
      <c r="D39" s="18"/>
      <c r="E39" s="23"/>
      <c r="F39" s="24" t="str">
        <f aca="false">IF(K18=0,"",IF(OR(NOT(ISNUMBER(C39)),C39&lt;0,NOT(OR(D39="Daily",D39="Weekly",D39="Fortnightly",D39="Monthly",D39="Quarterly",D39="Annually",D39="No scheduled payment")),AND(D39="Daily",OR(NOT(ISNUMBER(E39)),E39&lt;1,E39&gt;366,MOD(E39,1)&lt;&gt;0)),AND(D39="No scheduled payment",C39&lt;&gt;0)),"n.a.",IF(D39="Daily",C39*E39/12,IF(D39="Weekly",C39*52/12,IF(D39="Fortnightly",C39*26/12,IF(D39="Quarterly",C39/3,IF(D39="Annually",C39/12,C39)))))))</f>
        <v/>
      </c>
      <c r="G39" s="18"/>
      <c r="H39" s="18"/>
      <c r="I39" s="18"/>
      <c r="J39" s="7" t="str">
        <f aca="false">IF(K18=0,"",IF(B18="","Add creditor",IF(OR(NOT(ISNUMBER(C39)),C39&lt;0),"Add contract payment",IF(NOT(OR(D39="Daily",D39="Weekly",D39="Fortnightly",D39="Monthly",D39="Quarterly",D39="Annually",D39="No scheduled payment")),"Choose frequency",IF(AND(D39="Daily",OR(NOT(ISNUMBER(E39)),E39&lt;1,E39&gt;366,MOD(E39,1)&lt;&gt;0)),"Enter annual daily count",IF(AND(D39="No scheduled payment",C39&lt;&gt;0),"Use 0 for no payment",IF(G39="","Add collateral / None",IF(H39="","Choose status",IF(AND(D39="Daily",I39=""),"Add daily-count source","Entered")))))))))</f>
        <v/>
      </c>
      <c r="K39" s="2"/>
    </row>
    <row r="40" customFormat="false" ht="26" hidden="false" customHeight="true" outlineLevel="0" collapsed="false">
      <c r="A40" s="2"/>
      <c r="B40" s="7" t="str">
        <f aca="false">IF(B19="","",B19)</f>
        <v/>
      </c>
      <c r="C40" s="22"/>
      <c r="D40" s="18"/>
      <c r="E40" s="23"/>
      <c r="F40" s="24" t="str">
        <f aca="false">IF(K19=0,"",IF(OR(NOT(ISNUMBER(C40)),C40&lt;0,NOT(OR(D40="Daily",D40="Weekly",D40="Fortnightly",D40="Monthly",D40="Quarterly",D40="Annually",D40="No scheduled payment")),AND(D40="Daily",OR(NOT(ISNUMBER(E40)),E40&lt;1,E40&gt;366,MOD(E40,1)&lt;&gt;0)),AND(D40="No scheduled payment",C40&lt;&gt;0)),"n.a.",IF(D40="Daily",C40*E40/12,IF(D40="Weekly",C40*52/12,IF(D40="Fortnightly",C40*26/12,IF(D40="Quarterly",C40/3,IF(D40="Annually",C40/12,C40)))))))</f>
        <v/>
      </c>
      <c r="G40" s="18"/>
      <c r="H40" s="18"/>
      <c r="I40" s="18"/>
      <c r="J40" s="7" t="str">
        <f aca="false">IF(K19=0,"",IF(B19="","Add creditor",IF(OR(NOT(ISNUMBER(C40)),C40&lt;0),"Add contract payment",IF(NOT(OR(D40="Daily",D40="Weekly",D40="Fortnightly",D40="Monthly",D40="Quarterly",D40="Annually",D40="No scheduled payment")),"Choose frequency",IF(AND(D40="Daily",OR(NOT(ISNUMBER(E40)),E40&lt;1,E40&gt;366,MOD(E40,1)&lt;&gt;0)),"Enter annual daily count",IF(AND(D40="No scheduled payment",C40&lt;&gt;0),"Use 0 for no payment",IF(G40="","Add collateral / None",IF(H40="","Choose status",IF(AND(D40="Daily",I40=""),"Add daily-count source","Entered")))))))))</f>
        <v/>
      </c>
      <c r="K40" s="2"/>
    </row>
    <row r="41" customFormat="false" ht="26" hidden="false" customHeight="true" outlineLevel="0" collapsed="false">
      <c r="A41" s="2"/>
      <c r="B41" s="7" t="str">
        <f aca="false">IF(B20="","",B20)</f>
        <v/>
      </c>
      <c r="C41" s="22"/>
      <c r="D41" s="18"/>
      <c r="E41" s="23"/>
      <c r="F41" s="24" t="str">
        <f aca="false">IF(K20=0,"",IF(OR(NOT(ISNUMBER(C41)),C41&lt;0,NOT(OR(D41="Daily",D41="Weekly",D41="Fortnightly",D41="Monthly",D41="Quarterly",D41="Annually",D41="No scheduled payment")),AND(D41="Daily",OR(NOT(ISNUMBER(E41)),E41&lt;1,E41&gt;366,MOD(E41,1)&lt;&gt;0)),AND(D41="No scheduled payment",C41&lt;&gt;0)),"n.a.",IF(D41="Daily",C41*E41/12,IF(D41="Weekly",C41*52/12,IF(D41="Fortnightly",C41*26/12,IF(D41="Quarterly",C41/3,IF(D41="Annually",C41/12,C41)))))))</f>
        <v/>
      </c>
      <c r="G41" s="18"/>
      <c r="H41" s="18"/>
      <c r="I41" s="18"/>
      <c r="J41" s="7" t="str">
        <f aca="false">IF(K20=0,"",IF(B20="","Add creditor",IF(OR(NOT(ISNUMBER(C41)),C41&lt;0),"Add contract payment",IF(NOT(OR(D41="Daily",D41="Weekly",D41="Fortnightly",D41="Monthly",D41="Quarterly",D41="Annually",D41="No scheduled payment")),"Choose frequency",IF(AND(D41="Daily",OR(NOT(ISNUMBER(E41)),E41&lt;1,E41&gt;366,MOD(E41,1)&lt;&gt;0)),"Enter annual daily count",IF(AND(D41="No scheduled payment",C41&lt;&gt;0),"Use 0 for no payment",IF(G41="","Add collateral / None",IF(H41="","Choose status",IF(AND(D41="Daily",I41=""),"Add daily-count source","Entered")))))))))</f>
        <v/>
      </c>
      <c r="K41" s="2"/>
    </row>
    <row r="42" customFormat="false" ht="26" hidden="false" customHeight="true" outlineLevel="0" collapsed="false">
      <c r="A42" s="2"/>
      <c r="B42" s="7" t="str">
        <f aca="false">IF(B21="","",B21)</f>
        <v/>
      </c>
      <c r="C42" s="22"/>
      <c r="D42" s="18"/>
      <c r="E42" s="23"/>
      <c r="F42" s="24" t="str">
        <f aca="false">IF(K21=0,"",IF(OR(NOT(ISNUMBER(C42)),C42&lt;0,NOT(OR(D42="Daily",D42="Weekly",D42="Fortnightly",D42="Monthly",D42="Quarterly",D42="Annually",D42="No scheduled payment")),AND(D42="Daily",OR(NOT(ISNUMBER(E42)),E42&lt;1,E42&gt;366,MOD(E42,1)&lt;&gt;0)),AND(D42="No scheduled payment",C42&lt;&gt;0)),"n.a.",IF(D42="Daily",C42*E42/12,IF(D42="Weekly",C42*52/12,IF(D42="Fortnightly",C42*26/12,IF(D42="Quarterly",C42/3,IF(D42="Annually",C42/12,C42)))))))</f>
        <v/>
      </c>
      <c r="G42" s="18"/>
      <c r="H42" s="18"/>
      <c r="I42" s="18"/>
      <c r="J42" s="7" t="str">
        <f aca="false">IF(K21=0,"",IF(B21="","Add creditor",IF(OR(NOT(ISNUMBER(C42)),C42&lt;0),"Add contract payment",IF(NOT(OR(D42="Daily",D42="Weekly",D42="Fortnightly",D42="Monthly",D42="Quarterly",D42="Annually",D42="No scheduled payment")),"Choose frequency",IF(AND(D42="Daily",OR(NOT(ISNUMBER(E42)),E42&lt;1,E42&gt;366,MOD(E42,1)&lt;&gt;0)),"Enter annual daily count",IF(AND(D42="No scheduled payment",C42&lt;&gt;0),"Use 0 for no payment",IF(G42="","Add collateral / None",IF(H42="","Choose status",IF(AND(D42="Daily",I42=""),"Add daily-count source","Entered")))))))))</f>
        <v/>
      </c>
      <c r="K42" s="2"/>
    </row>
    <row r="43" customFormat="false" ht="26" hidden="false" customHeight="true" outlineLevel="0" collapsed="false">
      <c r="A43" s="2"/>
      <c r="B43" s="7" t="str">
        <f aca="false">IF(B22="","",B22)</f>
        <v/>
      </c>
      <c r="C43" s="22"/>
      <c r="D43" s="18"/>
      <c r="E43" s="23"/>
      <c r="F43" s="24" t="str">
        <f aca="false">IF(K22=0,"",IF(OR(NOT(ISNUMBER(C43)),C43&lt;0,NOT(OR(D43="Daily",D43="Weekly",D43="Fortnightly",D43="Monthly",D43="Quarterly",D43="Annually",D43="No scheduled payment")),AND(D43="Daily",OR(NOT(ISNUMBER(E43)),E43&lt;1,E43&gt;366,MOD(E43,1)&lt;&gt;0)),AND(D43="No scheduled payment",C43&lt;&gt;0)),"n.a.",IF(D43="Daily",C43*E43/12,IF(D43="Weekly",C43*52/12,IF(D43="Fortnightly",C43*26/12,IF(D43="Quarterly",C43/3,IF(D43="Annually",C43/12,C43)))))))</f>
        <v/>
      </c>
      <c r="G43" s="18"/>
      <c r="H43" s="18"/>
      <c r="I43" s="18"/>
      <c r="J43" s="7" t="str">
        <f aca="false">IF(K22=0,"",IF(B22="","Add creditor",IF(OR(NOT(ISNUMBER(C43)),C43&lt;0),"Add contract payment",IF(NOT(OR(D43="Daily",D43="Weekly",D43="Fortnightly",D43="Monthly",D43="Quarterly",D43="Annually",D43="No scheduled payment")),"Choose frequency",IF(AND(D43="Daily",OR(NOT(ISNUMBER(E43)),E43&lt;1,E43&gt;366,MOD(E43,1)&lt;&gt;0)),"Enter annual daily count",IF(AND(D43="No scheduled payment",C43&lt;&gt;0),"Use 0 for no payment",IF(G43="","Add collateral / None",IF(H43="","Choose status",IF(AND(D43="Daily",I43=""),"Add daily-count source","Entered")))))))))</f>
        <v/>
      </c>
      <c r="K43" s="2"/>
    </row>
    <row r="44" customFormat="false" ht="26" hidden="false" customHeight="true" outlineLevel="0" collapsed="false">
      <c r="A44" s="2"/>
      <c r="B44" s="7" t="str">
        <f aca="false">IF(B23="","",B23)</f>
        <v/>
      </c>
      <c r="C44" s="22"/>
      <c r="D44" s="18"/>
      <c r="E44" s="23"/>
      <c r="F44" s="24" t="str">
        <f aca="false">IF(K23=0,"",IF(OR(NOT(ISNUMBER(C44)),C44&lt;0,NOT(OR(D44="Daily",D44="Weekly",D44="Fortnightly",D44="Monthly",D44="Quarterly",D44="Annually",D44="No scheduled payment")),AND(D44="Daily",OR(NOT(ISNUMBER(E44)),E44&lt;1,E44&gt;366,MOD(E44,1)&lt;&gt;0)),AND(D44="No scheduled payment",C44&lt;&gt;0)),"n.a.",IF(D44="Daily",C44*E44/12,IF(D44="Weekly",C44*52/12,IF(D44="Fortnightly",C44*26/12,IF(D44="Quarterly",C44/3,IF(D44="Annually",C44/12,C44)))))))</f>
        <v/>
      </c>
      <c r="G44" s="18"/>
      <c r="H44" s="18"/>
      <c r="I44" s="18"/>
      <c r="J44" s="7" t="str">
        <f aca="false">IF(K23=0,"",IF(B23="","Add creditor",IF(OR(NOT(ISNUMBER(C44)),C44&lt;0),"Add contract payment",IF(NOT(OR(D44="Daily",D44="Weekly",D44="Fortnightly",D44="Monthly",D44="Quarterly",D44="Annually",D44="No scheduled payment")),"Choose frequency",IF(AND(D44="Daily",OR(NOT(ISNUMBER(E44)),E44&lt;1,E44&gt;366,MOD(E44,1)&lt;&gt;0)),"Enter annual daily count",IF(AND(D44="No scheduled payment",C44&lt;&gt;0),"Use 0 for no payment",IF(G44="","Add collateral / None",IF(H44="","Choose status",IF(AND(D44="Daily",I44=""),"Add daily-count source","Entered")))))))))</f>
        <v/>
      </c>
      <c r="K44" s="2"/>
    </row>
    <row r="45" customFormat="false" ht="26" hidden="false" customHeight="true" outlineLevel="0" collapsed="false">
      <c r="A45" s="2"/>
      <c r="B45" s="7" t="str">
        <f aca="false">IF(B24="","",B24)</f>
        <v/>
      </c>
      <c r="C45" s="22"/>
      <c r="D45" s="18"/>
      <c r="E45" s="23"/>
      <c r="F45" s="24" t="str">
        <f aca="false">IF(K24=0,"",IF(OR(NOT(ISNUMBER(C45)),C45&lt;0,NOT(OR(D45="Daily",D45="Weekly",D45="Fortnightly",D45="Monthly",D45="Quarterly",D45="Annually",D45="No scheduled payment")),AND(D45="Daily",OR(NOT(ISNUMBER(E45)),E45&lt;1,E45&gt;366,MOD(E45,1)&lt;&gt;0)),AND(D45="No scheduled payment",C45&lt;&gt;0)),"n.a.",IF(D45="Daily",C45*E45/12,IF(D45="Weekly",C45*52/12,IF(D45="Fortnightly",C45*26/12,IF(D45="Quarterly",C45/3,IF(D45="Annually",C45/12,C45)))))))</f>
        <v/>
      </c>
      <c r="G45" s="18"/>
      <c r="H45" s="18"/>
      <c r="I45" s="18"/>
      <c r="J45" s="7" t="str">
        <f aca="false">IF(K24=0,"",IF(B24="","Add creditor",IF(OR(NOT(ISNUMBER(C45)),C45&lt;0),"Add contract payment",IF(NOT(OR(D45="Daily",D45="Weekly",D45="Fortnightly",D45="Monthly",D45="Quarterly",D45="Annually",D45="No scheduled payment")),"Choose frequency",IF(AND(D45="Daily",OR(NOT(ISNUMBER(E45)),E45&lt;1,E45&gt;366,MOD(E45,1)&lt;&gt;0)),"Enter annual daily count",IF(AND(D45="No scheduled payment",C45&lt;&gt;0),"Use 0 for no payment",IF(G45="","Add collateral / None",IF(H45="","Choose status",IF(AND(D45="Daily",I45=""),"Add daily-count source","Entered")))))))))</f>
        <v/>
      </c>
      <c r="K45" s="2"/>
    </row>
    <row r="46" customFormat="false" ht="16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customFormat="false" ht="16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customFormat="false" ht="16" hidden="false" customHeight="true" outlineLevel="0" collapsed="false">
      <c r="A48" s="2"/>
      <c r="B48" s="2" t="s">
        <v>54</v>
      </c>
      <c r="C48" s="2"/>
      <c r="D48" s="2"/>
      <c r="E48" s="2"/>
      <c r="F48" s="14" t="n">
        <f aca="false">IF(SUM(K13:K24)=0,"n.a.",IF(COUNT(F34:F45)&lt;&gt;SUM(K13:K24),"n.a.",SUM(F34:F45)))</f>
        <v>3200</v>
      </c>
      <c r="G48" s="2"/>
      <c r="H48" s="2"/>
      <c r="I48" s="2"/>
      <c r="J48" s="2"/>
      <c r="K48" s="2"/>
    </row>
    <row r="49" customFormat="false" ht="16" hidden="false" customHeight="true" outlineLevel="0" collapsed="false">
      <c r="A49" s="2"/>
      <c r="B49" s="10" t="s">
        <v>55</v>
      </c>
      <c r="C49" s="2"/>
      <c r="D49" s="2"/>
      <c r="E49" s="2"/>
      <c r="F49" s="2"/>
      <c r="G49" s="2"/>
      <c r="H49" s="2"/>
      <c r="I49" s="2"/>
      <c r="J49" s="2"/>
      <c r="K49" s="2"/>
    </row>
    <row r="50" customFormat="false" ht="16" hidden="false" customHeight="true" outlineLevel="0" collapsed="false">
      <c r="A50" s="2"/>
      <c r="B50" s="10" t="s">
        <v>56</v>
      </c>
      <c r="C50" s="2"/>
      <c r="D50" s="2"/>
      <c r="E50" s="2"/>
      <c r="F50" s="2"/>
      <c r="G50" s="2"/>
      <c r="H50" s="2"/>
      <c r="I50" s="2"/>
      <c r="J50" s="2"/>
      <c r="K50" s="2"/>
    </row>
    <row r="51" customFormat="false" ht="16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customFormat="false" ht="16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customFormat="false" ht="16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customFormat="false" ht="16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customFormat="false" ht="16" hidden="false" customHeight="true" outlineLevel="0" collapsed="false">
      <c r="A55" s="2"/>
      <c r="B55" s="3" t="s">
        <v>57</v>
      </c>
      <c r="C55" s="2"/>
      <c r="D55" s="2"/>
      <c r="E55" s="2"/>
      <c r="F55" s="2"/>
      <c r="G55" s="2"/>
      <c r="H55" s="2"/>
      <c r="I55" s="2"/>
      <c r="J55" s="2"/>
      <c r="K55" s="2"/>
    </row>
    <row r="56" customFormat="false" ht="16" hidden="false" customHeight="true" outlineLevel="0" collapsed="false">
      <c r="A56" s="2"/>
      <c r="B56" s="10" t="s">
        <v>58</v>
      </c>
      <c r="C56" s="2"/>
      <c r="D56" s="2"/>
      <c r="E56" s="2"/>
      <c r="F56" s="2"/>
      <c r="G56" s="2"/>
      <c r="H56" s="2"/>
      <c r="I56" s="2"/>
      <c r="J56" s="2"/>
      <c r="K56" s="2"/>
    </row>
    <row r="57" customFormat="false" ht="16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customFormat="false" ht="44" hidden="false" customHeight="true" outlineLevel="0" collapsed="false">
      <c r="A58" s="2"/>
      <c r="B58" s="17" t="s">
        <v>45</v>
      </c>
      <c r="C58" s="17" t="s">
        <v>59</v>
      </c>
      <c r="D58" s="17" t="s">
        <v>60</v>
      </c>
      <c r="E58" s="17" t="s">
        <v>61</v>
      </c>
      <c r="F58" s="17" t="s">
        <v>62</v>
      </c>
      <c r="G58" s="2"/>
      <c r="H58" s="2"/>
      <c r="I58" s="2"/>
      <c r="J58" s="2"/>
      <c r="K58" s="2"/>
    </row>
    <row r="59" customFormat="false" ht="26" hidden="false" customHeight="true" outlineLevel="0" collapsed="false">
      <c r="A59" s="2"/>
      <c r="B59" s="7" t="str">
        <f aca="false">IF(B13="","",B13)</f>
        <v>Equipment lender</v>
      </c>
      <c r="C59" s="18" t="s">
        <v>86</v>
      </c>
      <c r="D59" s="22"/>
      <c r="E59" s="19"/>
      <c r="F59" s="18"/>
      <c r="G59" s="2"/>
      <c r="H59" s="2"/>
      <c r="I59" s="2"/>
      <c r="J59" s="2"/>
      <c r="K59" s="2"/>
    </row>
    <row r="60" customFormat="false" ht="26" hidden="false" customHeight="true" outlineLevel="0" collapsed="false">
      <c r="A60" s="2"/>
      <c r="B60" s="7" t="str">
        <f aca="false">IF(B14="","",B14)</f>
        <v>Working capital lender</v>
      </c>
      <c r="C60" s="18" t="s">
        <v>87</v>
      </c>
      <c r="D60" s="22" t="n">
        <v>12150</v>
      </c>
      <c r="E60" s="19" t="n">
        <v>46296</v>
      </c>
      <c r="F60" s="18" t="s">
        <v>88</v>
      </c>
      <c r="G60" s="2"/>
      <c r="H60" s="2"/>
      <c r="I60" s="2"/>
      <c r="J60" s="2"/>
      <c r="K60" s="2"/>
    </row>
    <row r="61" customFormat="false" ht="26" hidden="false" customHeight="true" outlineLevel="0" collapsed="false">
      <c r="A61" s="2"/>
      <c r="B61" s="7" t="str">
        <f aca="false">IF(B15="","",B15)</f>
        <v>Operating bank</v>
      </c>
      <c r="C61" s="18"/>
      <c r="D61" s="22"/>
      <c r="E61" s="19"/>
      <c r="F61" s="18"/>
      <c r="G61" s="2"/>
      <c r="H61" s="2"/>
      <c r="I61" s="2"/>
      <c r="J61" s="2"/>
      <c r="K61" s="2"/>
    </row>
    <row r="62" customFormat="false" ht="26" hidden="false" customHeight="true" outlineLevel="0" collapsed="false">
      <c r="A62" s="2"/>
      <c r="B62" s="7" t="str">
        <f aca="false">IF(B16="","",B16)</f>
        <v>Shareholder note</v>
      </c>
      <c r="C62" s="18"/>
      <c r="D62" s="22"/>
      <c r="E62" s="19"/>
      <c r="F62" s="18"/>
      <c r="G62" s="2"/>
      <c r="H62" s="2"/>
      <c r="I62" s="2"/>
      <c r="J62" s="2"/>
      <c r="K62" s="2"/>
    </row>
    <row r="63" customFormat="false" ht="26" hidden="false" customHeight="true" outlineLevel="0" collapsed="false">
      <c r="A63" s="2"/>
      <c r="B63" s="7" t="str">
        <f aca="false">IF(B17="","",B17)</f>
        <v/>
      </c>
      <c r="C63" s="18"/>
      <c r="D63" s="22"/>
      <c r="E63" s="19"/>
      <c r="F63" s="18"/>
      <c r="G63" s="2"/>
      <c r="H63" s="2"/>
      <c r="I63" s="2"/>
      <c r="J63" s="2"/>
      <c r="K63" s="2"/>
    </row>
    <row r="64" customFormat="false" ht="26" hidden="false" customHeight="true" outlineLevel="0" collapsed="false">
      <c r="A64" s="2"/>
      <c r="B64" s="7" t="str">
        <f aca="false">IF(B18="","",B18)</f>
        <v/>
      </c>
      <c r="C64" s="18"/>
      <c r="D64" s="22"/>
      <c r="E64" s="19"/>
      <c r="F64" s="18"/>
      <c r="G64" s="2"/>
      <c r="H64" s="2"/>
      <c r="I64" s="2"/>
      <c r="J64" s="2"/>
      <c r="K64" s="2"/>
    </row>
    <row r="65" customFormat="false" ht="26" hidden="false" customHeight="true" outlineLevel="0" collapsed="false">
      <c r="A65" s="2"/>
      <c r="B65" s="7" t="str">
        <f aca="false">IF(B19="","",B19)</f>
        <v/>
      </c>
      <c r="C65" s="18"/>
      <c r="D65" s="22"/>
      <c r="E65" s="19"/>
      <c r="F65" s="18"/>
      <c r="G65" s="2"/>
      <c r="H65" s="2"/>
      <c r="I65" s="2"/>
      <c r="J65" s="2"/>
      <c r="K65" s="2"/>
    </row>
    <row r="66" customFormat="false" ht="26" hidden="false" customHeight="true" outlineLevel="0" collapsed="false">
      <c r="A66" s="2"/>
      <c r="B66" s="7" t="str">
        <f aca="false">IF(B20="","",B20)</f>
        <v/>
      </c>
      <c r="C66" s="18"/>
      <c r="D66" s="22"/>
      <c r="E66" s="19"/>
      <c r="F66" s="18"/>
      <c r="G66" s="2"/>
      <c r="H66" s="2"/>
      <c r="I66" s="2"/>
      <c r="J66" s="2"/>
      <c r="K66" s="2"/>
    </row>
    <row r="67" customFormat="false" ht="26" hidden="false" customHeight="true" outlineLevel="0" collapsed="false">
      <c r="A67" s="2"/>
      <c r="B67" s="7" t="str">
        <f aca="false">IF(B21="","",B21)</f>
        <v/>
      </c>
      <c r="C67" s="18"/>
      <c r="D67" s="22"/>
      <c r="E67" s="19"/>
      <c r="F67" s="18"/>
      <c r="G67" s="2"/>
      <c r="H67" s="2"/>
      <c r="I67" s="2"/>
      <c r="J67" s="2"/>
      <c r="K67" s="2"/>
    </row>
    <row r="68" customFormat="false" ht="26" hidden="false" customHeight="true" outlineLevel="0" collapsed="false">
      <c r="A68" s="2"/>
      <c r="B68" s="7" t="str">
        <f aca="false">IF(B22="","",B22)</f>
        <v/>
      </c>
      <c r="C68" s="18"/>
      <c r="D68" s="22"/>
      <c r="E68" s="19"/>
      <c r="F68" s="18"/>
      <c r="G68" s="2"/>
      <c r="H68" s="2"/>
      <c r="I68" s="2"/>
      <c r="J68" s="2"/>
      <c r="K68" s="2"/>
    </row>
    <row r="69" customFormat="false" ht="26" hidden="false" customHeight="true" outlineLevel="0" collapsed="false">
      <c r="A69" s="2"/>
      <c r="B69" s="7" t="str">
        <f aca="false">IF(B23="","",B23)</f>
        <v/>
      </c>
      <c r="C69" s="18"/>
      <c r="D69" s="22"/>
      <c r="E69" s="19"/>
      <c r="F69" s="18"/>
      <c r="G69" s="2"/>
      <c r="H69" s="2"/>
      <c r="I69" s="2"/>
      <c r="J69" s="2"/>
      <c r="K69" s="2"/>
    </row>
    <row r="70" customFormat="false" ht="26" hidden="false" customHeight="true" outlineLevel="0" collapsed="false">
      <c r="A70" s="2"/>
      <c r="B70" s="7" t="str">
        <f aca="false">IF(B24="","",B24)</f>
        <v/>
      </c>
      <c r="C70" s="18"/>
      <c r="D70" s="22"/>
      <c r="E70" s="19"/>
      <c r="F70" s="18"/>
      <c r="G70" s="2"/>
      <c r="H70" s="2"/>
      <c r="I70" s="2"/>
      <c r="J70" s="2"/>
      <c r="K70" s="2"/>
    </row>
    <row r="71" customFormat="false" ht="16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customFormat="false" ht="16" hidden="false" customHeight="true" outlineLevel="0" collapsed="false">
      <c r="A72" s="2"/>
      <c r="B72" s="10" t="s">
        <v>63</v>
      </c>
      <c r="C72" s="2"/>
      <c r="D72" s="2"/>
      <c r="E72" s="2"/>
      <c r="F72" s="2"/>
      <c r="G72" s="2"/>
      <c r="H72" s="2"/>
      <c r="I72" s="2"/>
      <c r="J72" s="2"/>
      <c r="K72" s="2"/>
    </row>
    <row r="73" customFormat="false" ht="16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customFormat="false" ht="16" hidden="false" customHeight="true" outlineLevel="0" collapsed="false">
      <c r="A74" s="2"/>
      <c r="B74" s="10" t="s">
        <v>64</v>
      </c>
      <c r="C74" s="2"/>
      <c r="D74" s="2"/>
      <c r="E74" s="2"/>
      <c r="F74" s="2"/>
      <c r="G74" s="2"/>
      <c r="H74" s="2"/>
      <c r="I74" s="2"/>
      <c r="J74" s="2"/>
      <c r="K74" s="2"/>
    </row>
    <row r="75" customFormat="false" ht="16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customFormat="false" ht="16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</sheetData>
  <sheetProtection sheet="true" objects="true" scenarios="true" formatColumns="false" formatRows="false"/>
  <conditionalFormatting sqref="J13:J24">
    <cfRule type="expression" priority="2" aboveAverage="0" equalAverage="0" bottom="0" percent="0" rank="0" text="" dxfId="4">
      <formula>AND($K13=1,$J13&lt;&gt;"Entered")</formula>
    </cfRule>
  </conditionalFormatting>
  <conditionalFormatting sqref="J34:J45">
    <cfRule type="expression" priority="3" aboveAverage="0" equalAverage="0" bottom="0" percent="0" rank="0" text="" dxfId="5">
      <formula>AND($J34&lt;&gt;"",$J34&lt;&gt;"Entered")</formula>
    </cfRule>
  </conditionalFormatting>
  <conditionalFormatting sqref="F34:F45">
    <cfRule type="expression" priority="4" aboveAverage="0" equalAverage="0" bottom="0" percent="0" rank="0" text="" dxfId="6">
      <formula>F34="n.a."</formula>
    </cfRule>
  </conditionalFormatting>
  <conditionalFormatting sqref="J8">
    <cfRule type="expression" priority="5" aboveAverage="0" equalAverage="0" bottom="0" percent="0" rank="0" text="" dxfId="7">
      <formula>AND(ISNUMBER(J8),ABS(J8)&gt;0.01)</formula>
    </cfRule>
  </conditionalFormatting>
  <dataValidations count="12">
    <dataValidation allowBlank="false" errorStyle="stop" operator="between" showDropDown="false" showErrorMessage="false" showInputMessage="false" sqref="I6" type="list">
      <formula1>"Yes,No"</formula1>
      <formula2>0</formula2>
    </dataValidation>
    <dataValidation allowBlank="false" errorStyle="stop" operator="between" showDropDown="false" showErrorMessage="false" showInputMessage="false" sqref="G6" type="decimal">
      <formula1>0</formula1>
      <formula2>1000000000000</formula2>
    </dataValidation>
    <dataValidation allowBlank="false" errorStyle="stop" operator="between" showDropDown="false" showErrorMessage="false" showInputMessage="false" sqref="C13:C24" type="list">
      <formula1>"Term loan,Equipment loan,Mortgage,Line of credit,Shareholder loan,Other debt"</formula1>
      <formula2>0</formula2>
    </dataValidation>
    <dataValidation allowBlank="false" errorStyle="stop" operator="between" showDropDown="false" showErrorMessage="false" showInputMessage="false" sqref="E13:F24" type="decimal">
      <formula1>0</formula1>
      <formula2>1000000000000</formula2>
    </dataValidation>
    <dataValidation allowBlank="false" errorStyle="stop" operator="between" showDropDown="false" showErrorMessage="false" showInputMessage="false" sqref="I13:I24" type="decimal">
      <formula1>0</formula1>
      <formula2>1000000000000</formula2>
    </dataValidation>
    <dataValidation allowBlank="false" errorStyle="stop" operator="between" showDropDown="false" showErrorMessage="false" showInputMessage="false" sqref="G13:G24" type="decimal">
      <formula1>0</formula1>
      <formula2>1</formula2>
    </dataValidation>
    <dataValidation allowBlank="false" errorStyle="stop" operator="between" showDropDown="false" showErrorMessage="false" showInputMessage="false" sqref="D34:D45" type="list">
      <formula1>"Daily,Weekly,Fortnightly,Monthly,Quarterly,Annually,No scheduled payment"</formula1>
      <formula2>0</formula2>
    </dataValidation>
    <dataValidation allowBlank="false" errorStyle="stop" operator="between" showDropDown="false" showErrorMessage="false" showInputMessage="false" sqref="H34:H45" type="list">
      <formula1>"Current,Delinquent,Deferred,Closed"</formula1>
      <formula2>0</formula2>
    </dataValidation>
    <dataValidation allowBlank="false" errorStyle="stop" operator="between" showDropDown="false" showErrorMessage="false" showInputMessage="false" sqref="C34:C45" type="decimal">
      <formula1>0</formula1>
      <formula2>1000000000000</formula2>
    </dataValidation>
    <dataValidation allowBlank="false" errorStyle="stop" operator="between" showDropDown="false" showErrorMessage="false" showInputMessage="false" sqref="E34:E45" type="whole">
      <formula1>1</formula1>
      <formula2>366</formula2>
    </dataValidation>
    <dataValidation allowBlank="false" errorStyle="stop" operator="between" showDropDown="false" showErrorMessage="false" showInputMessage="false" sqref="D59:D70" type="decimal">
      <formula1>0</formula1>
      <formula2>1000000000000</formula2>
    </dataValidation>
    <dataValidation allowBlank="false" errorStyle="stop" operator="between" showDropDown="false" showErrorMessage="false" showInputMessage="false" sqref="C59:C70" type="list">
      <formula1>"Leave in place,Pay off,Refinance,To discuss"</formula1>
      <formula2>0</formula2>
    </dataValidation>
  </dataValidations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29" man="true" max="16383" min="0"/>
    <brk id="5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